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J.Caro\FDPP-V3\3rd Quarter\"/>
    </mc:Choice>
  </mc:AlternateContent>
  <xr:revisionPtr revIDLastSave="0" documentId="13_ncr:1_{05A6F3CF-9361-4C14-8D3E-5D5E58097E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7 - DFU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5" i="1" l="1"/>
  <c r="G216" i="1" s="1"/>
  <c r="C215" i="1"/>
  <c r="F214" i="1"/>
  <c r="F213" i="1"/>
  <c r="F212" i="1"/>
  <c r="G210" i="1"/>
  <c r="C210" i="1"/>
  <c r="C216" i="1" s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G110" i="1"/>
  <c r="F110" i="1"/>
  <c r="C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G41" i="1"/>
  <c r="C41" i="1"/>
  <c r="F41" i="1" s="1"/>
  <c r="F40" i="1"/>
  <c r="G38" i="1"/>
  <c r="C38" i="1"/>
  <c r="F38" i="1" s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G17" i="1"/>
  <c r="F17" i="1" s="1"/>
  <c r="C17" i="1"/>
  <c r="C42" i="1" s="1"/>
  <c r="F16" i="1"/>
  <c r="F15" i="1"/>
  <c r="F14" i="1"/>
  <c r="F13" i="1"/>
  <c r="F12" i="1"/>
  <c r="C217" i="1" l="1"/>
  <c r="F216" i="1"/>
  <c r="G42" i="1"/>
  <c r="F42" i="1" s="1"/>
  <c r="F210" i="1"/>
  <c r="F215" i="1"/>
  <c r="G217" i="1" l="1"/>
  <c r="F217" i="1" s="1"/>
</calcChain>
</file>

<file path=xl/sharedStrings.xml><?xml version="1.0" encoding="utf-8"?>
<sst xmlns="http://schemas.openxmlformats.org/spreadsheetml/2006/main" count="815" uniqueCount="341">
  <si>
    <t>CALENDAR YEAR:</t>
  </si>
  <si>
    <t>QUARTER:</t>
  </si>
  <si>
    <t>Program or
Project</t>
  </si>
  <si>
    <t>Location</t>
  </si>
  <si>
    <t>Date Started</t>
  </si>
  <si>
    <t>Project Status</t>
  </si>
  <si>
    <t>No. of
Extensions, if
any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</si>
  <si>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</si>
  <si>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</si>
  <si>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</si>
  <si>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</si>
  <si>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</si>
  <si>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</si>
  <si>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FDP Form 7 - 20% Component of the IRA Utilization</t>
  </si>
  <si>
    <t>UTILIZATION OF THE 20% OF THE NATIONAL TAX ALLOTMENT</t>
  </si>
  <si>
    <t>Region:                   REGION VII - CENTRAL VISAYAS</t>
  </si>
  <si>
    <t>Province:                NEGROS ORIENTAL</t>
  </si>
  <si>
    <t>3rd Quarter</t>
  </si>
  <si>
    <t>City/Municipality:  CITY GOVERNMENT OF BAYAWAN</t>
  </si>
  <si>
    <t xml:space="preserve">    </t>
  </si>
  <si>
    <t>Target Completion Date</t>
  </si>
  <si>
    <t xml:space="preserve">Remarks </t>
  </si>
  <si>
    <t>% of Completion</t>
  </si>
  <si>
    <t>Total Obligation (per Budget)</t>
  </si>
  <si>
    <t>CURRENT APPROPRIATION</t>
  </si>
  <si>
    <t>SOCIAL DEVELOPMENT</t>
  </si>
  <si>
    <t>Installation of Water System for Sitio Malubog, Brgy. San Isidro</t>
  </si>
  <si>
    <t>San Isidro</t>
  </si>
  <si>
    <t>None</t>
  </si>
  <si>
    <t>To be implemented by BAWAD</t>
  </si>
  <si>
    <t>Development of Barangay Plaza, Brgy. Tabuan</t>
  </si>
  <si>
    <t>Tabuan</t>
  </si>
  <si>
    <t>-do-</t>
  </si>
  <si>
    <t>Not yet started; Procurement in progress</t>
  </si>
  <si>
    <t>Development of Public Plaza, Brgy. Kalumboyan</t>
  </si>
  <si>
    <t>Kalumboyan</t>
  </si>
  <si>
    <t>Improvement of Bayawan City AA Slaughterhouse</t>
  </si>
  <si>
    <t>Banga</t>
  </si>
  <si>
    <t>Improvement of Niludhan Falls</t>
  </si>
  <si>
    <t>Dawis</t>
  </si>
  <si>
    <t>Total Projects for Social Development - Current Appropriation</t>
  </si>
  <si>
    <t>ECONOMIC DEVELOPMENT</t>
  </si>
  <si>
    <t>Loan Amortization</t>
  </si>
  <si>
    <t>Various Brgys.</t>
  </si>
  <si>
    <t>Loan availed to finance various developmental projects</t>
  </si>
  <si>
    <t>Land Acquisition for Barangay Public Market, Brgy. Nangka</t>
  </si>
  <si>
    <t>Nangka</t>
  </si>
  <si>
    <t>Improvement of FMR from Barangay Proper to Cansi-ang, Brgy. Villasol</t>
  </si>
  <si>
    <t>Villasol</t>
  </si>
  <si>
    <t>Improvement of FMR from Malinong to Tangistangisan, Brgy. Villasol</t>
  </si>
  <si>
    <t>Construction of Access Road from National Highway to Boulevard, Brgy. Villareal</t>
  </si>
  <si>
    <t>Villareal</t>
  </si>
  <si>
    <t>Concreting of Access Road at Government Center, Cabcabon</t>
  </si>
  <si>
    <t>On-going</t>
  </si>
  <si>
    <t>Concreting of Kalumboyan-Tabuan FMR</t>
  </si>
  <si>
    <t>Concreting of Tabuan-Banaybanay FMR</t>
  </si>
  <si>
    <t>Banaybanay</t>
  </si>
  <si>
    <t>Concreting of Urban Road (T. Diao Street Extension to Brgy. Hall, Poblacion)</t>
  </si>
  <si>
    <t>Poblacion</t>
  </si>
  <si>
    <t>Road Concreting at Purok Sampaguita, Barangay Villareal</t>
  </si>
  <si>
    <t>Concreting of Manduao-Bucao FMR</t>
  </si>
  <si>
    <t>Manduao</t>
  </si>
  <si>
    <t>Construction of Bantolinao Creek Double Flat Slab Bridge Connecting to Sitio Malon, Brgy. Tabuan</t>
  </si>
  <si>
    <t>Construction of Barangay Public Market Building, Brgy. Tayawan</t>
  </si>
  <si>
    <t>Tayawan</t>
  </si>
  <si>
    <t>Construction of Wet Market @ Omod Proper, Brgy. Maninihon</t>
  </si>
  <si>
    <t>Maninihon</t>
  </si>
  <si>
    <t>1 Unit Mini-Hydraulic Excavator</t>
  </si>
  <si>
    <t>Physically Completed</t>
  </si>
  <si>
    <t>5 Units Dump Truck</t>
  </si>
  <si>
    <t>1 Unit Motor Grader with Ripper</t>
  </si>
  <si>
    <t>Concreting of GK Village Road</t>
  </si>
  <si>
    <t>Acquisition of Lot for LGU Development Projects</t>
  </si>
  <si>
    <t>Bayawan City</t>
  </si>
  <si>
    <t>Completed</t>
  </si>
  <si>
    <t>Total Projects for Economic Development - Current Appropriation</t>
  </si>
  <si>
    <t>ENVIRONMENTAL MANAGEMENT</t>
  </si>
  <si>
    <t>Improvement of Drainage Canals in Brgys. Tinago, Suba and Boyco</t>
  </si>
  <si>
    <t>Boyco</t>
  </si>
  <si>
    <t>04/01/24</t>
  </si>
  <si>
    <t>08/29/24</t>
  </si>
  <si>
    <t>Total Projects for Environmental Management - Current Appropriation</t>
  </si>
  <si>
    <t>TOTAL DF - CURRENT APPROPRIATION</t>
  </si>
  <si>
    <t>CONTINUING APPROPRIATION</t>
  </si>
  <si>
    <t>Installation of Solar-Driven Water  Systems for Napo, Brgy. Tayawan</t>
  </si>
  <si>
    <t>Purchase of 50 KVA Transformer for BCTLDC</t>
  </si>
  <si>
    <t>Not purchased yet</t>
  </si>
  <si>
    <t>Water System Development at Bugay Proper</t>
  </si>
  <si>
    <t>Bugay</t>
  </si>
  <si>
    <t>Development of Water System at Brgy. Villareal</t>
  </si>
  <si>
    <t>Construction &amp; Installation of Water Supply Systems for Barangays Malabugas, San Roque, Minaba, San Miguel and Tayawan</t>
  </si>
  <si>
    <t>Malabugas</t>
  </si>
  <si>
    <t>Construction of Day Care Center at Sitio Mantapi, Nangka</t>
  </si>
  <si>
    <t>Pending:  Waiting for Deed of Donation</t>
  </si>
  <si>
    <t>Improvement of Barangay Health Center &amp; Lying-In Clinic, Brgy. Malabugas</t>
  </si>
  <si>
    <t>Construction of Health Center at Sitio Mantapi, Nangka</t>
  </si>
  <si>
    <t>for abandonment, No site available, DOD issue</t>
  </si>
  <si>
    <t>Improvement of Barangay Multi-Purpose Building, Banaybanay</t>
  </si>
  <si>
    <t>Not yet started: Procurement Process</t>
  </si>
  <si>
    <t>Construction of Children and Women's Crisis Center, Brgy. Suba</t>
  </si>
  <si>
    <t>Suba</t>
  </si>
  <si>
    <t>Not yet started: Procurement Process: For Abandonment</t>
  </si>
  <si>
    <t>Improvement of Multi-Purpose Hall, Brgy. Suba</t>
  </si>
  <si>
    <t>Subject for discontinuance</t>
  </si>
  <si>
    <t>Major Repair of Manduao Barangay Agricultural Development Center (BADC)</t>
  </si>
  <si>
    <t>Construction of Concrete Fence of Minaba Elementary School</t>
  </si>
  <si>
    <t>Minaba</t>
  </si>
  <si>
    <t>Construction of Concrete Fence of Canabuan Elementary School</t>
  </si>
  <si>
    <t>On-going; PAINTING</t>
  </si>
  <si>
    <t>Construction of Concrete Fence of Minaba High School</t>
  </si>
  <si>
    <t>Construction of Perimeter Fence at San Roque Elementary School</t>
  </si>
  <si>
    <t>San Roque</t>
  </si>
  <si>
    <t>PENDING; G.I. PIPE "for re-ad" STATUS</t>
  </si>
  <si>
    <t>Construction of Multi-Purpose Pavement at Sitio -Upper Pinangimnan</t>
  </si>
  <si>
    <t>San Jose</t>
  </si>
  <si>
    <t>Construction of Multi-Purpose Pavement at Sitio Pitigo 1</t>
  </si>
  <si>
    <t>Supply &amp; Installation of Hog &amp; Cattle Slaughterhouse Equipment for Bayawan City AA Slaughterhouse Plant</t>
  </si>
  <si>
    <t>On-going; PLUMBING AND PAINTING</t>
  </si>
  <si>
    <t>Purchase of Lot for Barangay Multi-Purpose Hall Extension, Banga</t>
  </si>
  <si>
    <t>Installation of Water Supply System at Sitios Bantolinao, Patag and Proper I, Brgy. Tabuan</t>
  </si>
  <si>
    <t>Implemented by BAWAD</t>
  </si>
  <si>
    <t>Construction of Small Scale Irrigation Project in Sitio Bolo, Tabuan</t>
  </si>
  <si>
    <t>Implemented by Agri Engineering</t>
  </si>
  <si>
    <t>Improvement of Water Supply System at BCWMEC</t>
  </si>
  <si>
    <t>Construction of Barangay Multi-Purpose Hall (Phase II), Cansumalig</t>
  </si>
  <si>
    <t>Cansumalig</t>
  </si>
  <si>
    <t>Pending: Materials not Delivered (Doors, Windows, and Floor Tiles)</t>
  </si>
  <si>
    <t>Construction of Barangay Nangka Multi-Purpose Hall (Phase II)</t>
  </si>
  <si>
    <t>Pending: Painting Materials Not Available</t>
  </si>
  <si>
    <t>Improvement of Barangay Multi-Purpose Building, Suba</t>
  </si>
  <si>
    <t>for abandonment</t>
  </si>
  <si>
    <t>Construction of Barangay Multi-Purpose Hall, Tinago (Phase 4)</t>
  </si>
  <si>
    <t>Tinago</t>
  </si>
  <si>
    <t>Pending: Materials Not Completely Delivered</t>
  </si>
  <si>
    <t>Construction of Multi-Purpose Hall, Brgy. Ubos (Phase 1)</t>
  </si>
  <si>
    <t>Ubos</t>
  </si>
  <si>
    <t>Development of Water Supply System for Bayawan City "AA" Slaughterhouse &amp; Poultry Dressing Plant</t>
  </si>
  <si>
    <t>Streetlighting Project at Sitio Cansig-id to Buli-buli, Barangay Banga</t>
  </si>
  <si>
    <t>Solar Streetlighting Project in Purok 1-Lower, Purok 2-Lower and Purok 4-Upper and Lower Cansilong, Brgy. Malabugas</t>
  </si>
  <si>
    <t>Installation of Solar-Powered Streetlighting System at Dayhagan to Proper Minaba</t>
  </si>
  <si>
    <t>Installation of Solar Streetlighting System at Purok Falcata, Barangay San Roque</t>
  </si>
  <si>
    <t xml:space="preserve">Establishment of Special Care Isolation/Quarantine Faciltiy </t>
  </si>
  <si>
    <t>Improvement of Barangay Health Center, Tinago</t>
  </si>
  <si>
    <t>Construction of Barangay  Evacuation Center, Dawis (Phase 2)</t>
  </si>
  <si>
    <t>Construction of Multi-Purpose Building, Brgy. Minaba</t>
  </si>
  <si>
    <t>Terminated as of December 21, 2022</t>
  </si>
  <si>
    <t>Construction of Barangay Multi-Purpose Building, San Jose</t>
  </si>
  <si>
    <t>Pending: Materials not available (doors and windows)</t>
  </si>
  <si>
    <t>Improvement of Barangay Multi-Purpose Hall (Phase 1), San Roque</t>
  </si>
  <si>
    <t>Construction of Barangay Multi-Purpose Hall (Phase III), Cansumalig</t>
  </si>
  <si>
    <t>Casumalig</t>
  </si>
  <si>
    <t>Pending: Remaining materials not yet delivered</t>
  </si>
  <si>
    <t>Construction of Multi-Purpose Hall at Niludhan, Dawis</t>
  </si>
  <si>
    <t>Construction of Multi-Purpose Building (Phase III), Brgy. Poblacion</t>
  </si>
  <si>
    <t>Pending: Insufficient Materials Delivered</t>
  </si>
  <si>
    <t>Construction of Water Filtration Tank at Barangay Narra</t>
  </si>
  <si>
    <t>Narra</t>
  </si>
  <si>
    <t>Pending, remaining works; Installation of Roofing materials and Plumbing Works</t>
  </si>
  <si>
    <t>Road Improvement at Bugay Proper to National High School, BADC and Sitio Gaw-gaw</t>
  </si>
  <si>
    <t>Pending: Physically Completed but no PR</t>
  </si>
  <si>
    <t>Improvement of Barangay Road Going to Proper B and High School, Brgy. Banaybanay</t>
  </si>
  <si>
    <t>Pending: Waiting for heavy equipment schedule</t>
  </si>
  <si>
    <t>Development of Water System at Agricultural Development Center (ADC), Brgy. San Miguel</t>
  </si>
  <si>
    <t>San Migue</t>
  </si>
  <si>
    <t>Not started; Subject for discontinuance</t>
  </si>
  <si>
    <t>Construction of Tayawan-Minaba Water System</t>
  </si>
  <si>
    <t>Installation of Solar-Powered Streetlighting System at Sitio Dayhagan to Proper Minaba (Phase 2)</t>
  </si>
  <si>
    <t>Subject For Discontinuance</t>
  </si>
  <si>
    <t>Construction of Senior Citizen and PWD Building, Brgy. Malabugas</t>
  </si>
  <si>
    <t>On-Going</t>
  </si>
  <si>
    <t>Construction of Socio-Cultural Services Center</t>
  </si>
  <si>
    <t>Renovation of Cayaocao Health Center, Brgy. Narra</t>
  </si>
  <si>
    <t xml:space="preserve">Pending, no delivery of remaining material. Remaining works Installation of Ceiling (interior).  </t>
  </si>
  <si>
    <t>Rehabilitation of Barangay Health Center, San Roque</t>
  </si>
  <si>
    <t>No Vital Materials, Subject for Cancellation</t>
  </si>
  <si>
    <t>Improvement of Lying-in Clinic, Manduao</t>
  </si>
  <si>
    <t>Construction of Barangay Evacuation Center, Dawis (Phase 3)</t>
  </si>
  <si>
    <t>Improvement of Multi-Purpose Hall, Barangay Pagatban</t>
  </si>
  <si>
    <t>Pagatban</t>
  </si>
  <si>
    <t>Construction of Multi-Purpose Hall at Niludhan, Dawis (Phase II)</t>
  </si>
  <si>
    <t>Construction of Multi-Purpose Building (Phase IV), Brgy. Poblacion</t>
  </si>
  <si>
    <t>Pending: Materials not delivered yet</t>
  </si>
  <si>
    <t>Construction of Multi-Purpose Building at Sitio Bia-as, San Miguel (Phase II)</t>
  </si>
  <si>
    <t>Pending; No trusses and roof materials available</t>
  </si>
  <si>
    <t>Improvement of Barangay Multi-Purpose Building, Suba (Phase II)</t>
  </si>
  <si>
    <t>Installation of Solar-Powered Streetlighting System along T. Diao Street from National Highway to Gomez Street Rotunda</t>
  </si>
  <si>
    <t>Construction of Socio-Cultural Services Center, Boyco (Phase 2)</t>
  </si>
  <si>
    <t>Construction of 2-Storey Multi-Purpose Building, Suba</t>
  </si>
  <si>
    <t>Construction of Multi-Purpose Hall and Evacuation Center @ Sitio Cabcabon, Banga (Phase 1)</t>
  </si>
  <si>
    <t>07/01/22</t>
  </si>
  <si>
    <t>08/31/22</t>
  </si>
  <si>
    <t>In progress</t>
  </si>
  <si>
    <t>Improvement of Barangay Multi-Purpose Hall, Banga</t>
  </si>
  <si>
    <t>Improvement of Barangay Multi-Purpose Building, San Isidro</t>
  </si>
  <si>
    <t>Total Projects for Social Development - Continuing Appropriation</t>
  </si>
  <si>
    <t>Purchase of Various Heavy Equipment</t>
  </si>
  <si>
    <t>Purchased for the construction of developmental projs</t>
  </si>
  <si>
    <t>Road Rehabilitation at So. Camague, Brgy Dawis</t>
  </si>
  <si>
    <t>11/31/2019</t>
  </si>
  <si>
    <t>Road surfacing at Manduao-Bucao, Brgy Manduao</t>
  </si>
  <si>
    <t>Pending: Heavy Equipment Available</t>
  </si>
  <si>
    <t>Improvement of Brgy. Dawis Livestock Auction Market</t>
  </si>
  <si>
    <t>Road Surfacing at Barangay Cansumalig</t>
  </si>
  <si>
    <t>Construction of Fish Processing Center @ Brgy. Suba</t>
  </si>
  <si>
    <t>pending: no glassworks</t>
  </si>
  <si>
    <t>Establishment of Agricultural Research Center</t>
  </si>
  <si>
    <t>Wayang Access Road Development</t>
  </si>
  <si>
    <t>Construction of Ondol-Napit-an FMR</t>
  </si>
  <si>
    <t>Concreting of Urban Roads with Drainage System (Gomez St.)</t>
  </si>
  <si>
    <t>Construction of Dawis Public Market (Phase 2)</t>
  </si>
  <si>
    <t>Pending : Due to Materials availability</t>
  </si>
  <si>
    <t>Completion of Urban Road (Gomez Ext.)</t>
  </si>
  <si>
    <t>Concreting of Inland Aquaculture Road Network</t>
  </si>
  <si>
    <t>Improvement of Farm to Market Road at Sitio Dita, Ali-is</t>
  </si>
  <si>
    <t>Ali-is</t>
  </si>
  <si>
    <t>Concreting of Tower-Baong Road, Kalamtukan</t>
  </si>
  <si>
    <t>Kalamtukan</t>
  </si>
  <si>
    <t>Pending: Materials not fully delivered</t>
  </si>
  <si>
    <t>Concreting of Manduao-Bucao Farm to Market Road</t>
  </si>
  <si>
    <t>Pending: No Billboard available</t>
  </si>
  <si>
    <t>Construction of Flat Slab Bridge at Magtangis Creek in Sitio Guintana-an, Brgy. Tayawan</t>
  </si>
  <si>
    <t xml:space="preserve"> PENDING DUE TO DOWNSTREAM APRON USED AS TEMPORARY DETOUR</t>
  </si>
  <si>
    <t>Barangay Electrification Project, San Jose</t>
  </si>
  <si>
    <t>Electrification Project at Purok Sambag, San Roque</t>
  </si>
  <si>
    <t>Construction of Public Market Building, Maninihon</t>
  </si>
  <si>
    <t>Pending, no delivery of windows,roll up doors, plumbing and electrical fixtures.</t>
  </si>
  <si>
    <t>Construction of Dawis Public Market (add'l fund)</t>
  </si>
  <si>
    <t>Pending: Due to materials availability</t>
  </si>
  <si>
    <t>Construction of Bunker Silo</t>
  </si>
  <si>
    <t>For Implementation: Material Delivered:83.89% For Delivery 0.29% Re-Add 15.82%</t>
  </si>
  <si>
    <t>Concreting of Tabuan-Ali-is FMR</t>
  </si>
  <si>
    <t>Pending: No delivery of chevron signs</t>
  </si>
  <si>
    <t>Concreting of Minaba-Tayawan-Kalumboyan FMR</t>
  </si>
  <si>
    <t>pending: no chevron signs and billboard materials</t>
  </si>
  <si>
    <t>Concreting of San Roque-San Miguel FMR</t>
  </si>
  <si>
    <t>PENDING; BILLBOARD AND CHEVRON SIGN MATERIALS NOT YET AVAILABLE</t>
  </si>
  <si>
    <t>Rehabilitation of Farm to Market Roads in Various Sitios, Brgy. Kalumboyan</t>
  </si>
  <si>
    <t>Pending: Waiting for materials fully delivered</t>
  </si>
  <si>
    <t>Road Concreting along Refilling Station at Gomez St., Brgy. Ubos</t>
  </si>
  <si>
    <t>Road Improvement from National Highway to Purok Balatong I and Purok Balatong II, Manduao</t>
  </si>
  <si>
    <t>Pending</t>
  </si>
  <si>
    <t>Concreting of Dawis-Lapay FMR</t>
  </si>
  <si>
    <t>Pending( No chevron signages delivered due to bidding failed)</t>
  </si>
  <si>
    <t>Concreting of Nangka-Narra FMR</t>
  </si>
  <si>
    <t>Pending: No available materials for Chevron signs, no delivery of primary materials (sand &amp; gravel, aggregates and boulders)</t>
  </si>
  <si>
    <t>Concreting of Circumferential Road at Brgy Proper 1, Brgy Tabuan</t>
  </si>
  <si>
    <t>De-silting of Pagtigaon Creek at Barangay Maninihon</t>
  </si>
  <si>
    <t>Improvement of Communal Irrigation Systems</t>
  </si>
  <si>
    <t>Project is under DA</t>
  </si>
  <si>
    <t>Sitio Electrification Project, Brgy. San Jose</t>
  </si>
  <si>
    <t>Construction of Barangay Public Market Stalls (Phase 1), Brgy. Banaybanay</t>
  </si>
  <si>
    <t>Fabrication of Steel Scaffolding and Home Building System</t>
  </si>
  <si>
    <t>PENDING; NO TUBULAR MATERIALS</t>
  </si>
  <si>
    <t>Construction of New Materials Recovery Facility</t>
  </si>
  <si>
    <t>Construction of Cattle Shed at Napit-an, Brgy Maninihon</t>
  </si>
  <si>
    <t>Construction of Perimeter &amp; Divisional Fences for Cattle at Napit-an, Barangay Maninihon</t>
  </si>
  <si>
    <t>Fabrication of 4 Units Flatbed Dryer with Shed</t>
  </si>
  <si>
    <t>Dawis, Narra, Kalumboyan, Tayawan</t>
  </si>
  <si>
    <t>Concreting of Maninihon-Cansumalig FMR</t>
  </si>
  <si>
    <t>Concreting of Minaba-Tayawan FMR</t>
  </si>
  <si>
    <t>Improvement of Tabuan-Banaybanay-Lapay-Bugay FMR</t>
  </si>
  <si>
    <t>Concreting of Barangay Roads with Drainage Canal at Manduao Proper</t>
  </si>
  <si>
    <t>Concreting of Urban Road (T. Diao Street to Brgy. Hall, Poblacion)</t>
  </si>
  <si>
    <t>Road Concreting along Bollos St., Ubos</t>
  </si>
  <si>
    <t>Road Shoulder Concreting Along Zamora to Gomez Street</t>
  </si>
  <si>
    <t>Road Concreting Going to Barangay Agricultural Development Center, Ali-is</t>
  </si>
  <si>
    <t>Road Concreting with Drainage Canal from National Highway to Kalamtukan National High School</t>
  </si>
  <si>
    <t>Pending, No delivery of Remaining materials. Actual accomplishment: Physically completed</t>
  </si>
  <si>
    <t>Road Concreting at Sitio Gamao, Brgy. Narra</t>
  </si>
  <si>
    <t>Road Rehabilitation and Concreting at Sitio Cabcabon, Banga</t>
  </si>
  <si>
    <t>Construction of Farm to Market Road at Sitio Upper Pamu-at, Brgy. San Isidro (Phase II)</t>
  </si>
  <si>
    <t>Pending ; Accom.: Physically completed
Materials del.: 19.22%</t>
  </si>
  <si>
    <t>Road Concreting at Barangay Proper Going to Box Culvert at Sitio Upper Pamu-at, Brgy. San Isidro</t>
  </si>
  <si>
    <t>Improvement of Dawis-Lapay FMR</t>
  </si>
  <si>
    <t>Improvement of Nangka-Narra FMR</t>
  </si>
  <si>
    <t>Pending; Accom.: Physically completed
Materials del.: 34.36%</t>
  </si>
  <si>
    <t>Improvement of Banga-Tayawan FMR</t>
  </si>
  <si>
    <t>PENDING; NO BILLBOARD MATERIALS AVAILABLE</t>
  </si>
  <si>
    <t>Improvement of Gamao-Cadal-ugan FMR</t>
  </si>
  <si>
    <t>Improvement of Barangay Road with Concrete Canal at Proper I, Tabuan</t>
  </si>
  <si>
    <t>Pending: materials not fully delivered</t>
  </si>
  <si>
    <t>Improvement of Farm to Market Road at Sitios Baong, Bocao and Cangcawit, Brgy. Banaybanay</t>
  </si>
  <si>
    <t>Improvement of Farm to Market Road at Purok Ipil-Ipil, San Roque</t>
  </si>
  <si>
    <t>Pending: Road not passable</t>
  </si>
  <si>
    <t>Improvement of Farm to Market Road at Sitio Bantolinao, Malon to Proper, Brgy. Tabuan</t>
  </si>
  <si>
    <t>Improvement of Farm to Market Roads at Sitios Cansolomon, Upper Baco and Manggopo, Brgy. Tayawan</t>
  </si>
  <si>
    <t>Improvement of Sitio Road with Drainage Canal and Flat Slab Bridge at Purok Sampaguita, Brgy. Villareal</t>
  </si>
  <si>
    <t>Pending: Materials Not Delivered</t>
  </si>
  <si>
    <t>Improvement of Drainage Canals at Barangay Proper, Kalumboyan</t>
  </si>
  <si>
    <t>Improvement of Drainage Canal Alongside Barangay Hall, Poblacion</t>
  </si>
  <si>
    <t>Construction of Flat Slab Bridge at Purok II, Brgy. Narra</t>
  </si>
  <si>
    <t>PENDING, NO AREA/SITE AVAILABLE, ROW ISSUES AND DOD</t>
  </si>
  <si>
    <t>Construction of Flat Slab Bridge at Purok III, Brgy. Narra</t>
  </si>
  <si>
    <t>Pending, No delivery of remaining materials. Actual accomplishment: Physically Completed</t>
  </si>
  <si>
    <t>Construction of Barangay Public Market Stalls (Phase 2), Brgy. Banaybanay</t>
  </si>
  <si>
    <t>Rehabilitation of Solar Drying Pavement, Brgy. Kalumboyan</t>
  </si>
  <si>
    <t>Completion of Farrowing Pens</t>
  </si>
  <si>
    <t>Not started yet</t>
  </si>
  <si>
    <t>Purchase of Lor for Barangay Facilities, Minaba</t>
  </si>
  <si>
    <t>Not yet purchased</t>
  </si>
  <si>
    <t>Concreting of Urban Road (P. Gamo Extension to Brgy. Hall, Poblacion)</t>
  </si>
  <si>
    <t>On-Going; Materials Not Completely Delivered</t>
  </si>
  <si>
    <t>Road Concreting at Purok 2, San Jose</t>
  </si>
  <si>
    <t>Road Shoulder Concreting and Drainage Construction along Gomez Street, Ubos</t>
  </si>
  <si>
    <t>Road Shoulder Concreting along J.P. Rizal Street</t>
  </si>
  <si>
    <t>Road Shoulder Concreting at  Maninihon-Cansumalig-San Isidro FMR</t>
  </si>
  <si>
    <t>Road Concreting with Drainage Canal and Slope Protection from Proper going to Kalamtukan Elementary School</t>
  </si>
  <si>
    <t>Road Concreting at Barangay Proper, San Miguel</t>
  </si>
  <si>
    <t>San Miguel</t>
  </si>
  <si>
    <t>PENDING; NO BILLBOARD MATERIALS</t>
  </si>
  <si>
    <t>Road Concreting going to Public Market and Banaybanay National High School</t>
  </si>
  <si>
    <t>Road Concreting going to Banaybanay Health Center</t>
  </si>
  <si>
    <t>Road Rehabilitation at Purok Dol-dol and Ipil-ipil, San Roque</t>
  </si>
  <si>
    <t>Construction of Ondol-Wayang-Napit-an Road (Phase 3)</t>
  </si>
  <si>
    <t>Road Concreting at Purok Pagkakaisa, Villareal</t>
  </si>
  <si>
    <t>Improvement of Farm to Market Road at Sitio Naga, Minaba</t>
  </si>
  <si>
    <t>Development of Dayhagan-Guintanaan Sitio Road</t>
  </si>
  <si>
    <t>No. POW</t>
  </si>
  <si>
    <t>Rehabilitation of Farm to Market Roads in Various Rural Barangays</t>
  </si>
  <si>
    <t>1 units Motor Grader</t>
  </si>
  <si>
    <t>1 unit Road Roller</t>
  </si>
  <si>
    <t>1 unit Transit Mixer</t>
  </si>
  <si>
    <t>1 unit Mini Dump Truck</t>
  </si>
  <si>
    <t>1 unit Fuel Tanker</t>
  </si>
  <si>
    <t>1 unit Forklift</t>
  </si>
  <si>
    <t>2 Units Hydraulic Excavator Wheel Type</t>
  </si>
  <si>
    <t>1 Unit Self-Loading Truck</t>
  </si>
  <si>
    <t>1 Unit Skid Steer Loader</t>
  </si>
  <si>
    <t>1 Unit Tri-axle Low Bed Trailer</t>
  </si>
  <si>
    <t>Total Projects for Economic Development - Continuing Appropriation</t>
  </si>
  <si>
    <t>Construction of Toxic and Hazardous Waste Vault Phase 2</t>
  </si>
  <si>
    <t>Construction of Foot Bridge at Sitio Kaayahan, San Jose</t>
  </si>
  <si>
    <t>1 Unit Brand New Garbage Compactor Truck ( Additional Fund)</t>
  </si>
  <si>
    <t>Total Projects for Environmental Management - Continuing Appropriation</t>
  </si>
  <si>
    <t>We hereby certify that we have reviewed the contents and hereby attest to the veracity and corretness of the data or infromation contained in this document.</t>
  </si>
  <si>
    <t>OPHELIA URIKA R. TRINIDAD</t>
  </si>
  <si>
    <t>JOHN T. RAYMOND, JR.</t>
  </si>
  <si>
    <t xml:space="preserve">         City Budget Officer</t>
  </si>
  <si>
    <t>Total Cost  (per Budget Approp)</t>
  </si>
  <si>
    <t xml:space="preserve">TOTAL Appropriation </t>
  </si>
  <si>
    <t xml:space="preserve"> GRAND TOTAL DF - CURRENT &amp; CONTINUING APPROPRIATION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</si>
</sst>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/dd/yy;@"/>
    <numFmt numFmtId="165" formatCode="_(* #,##0.00_);_(* \(#,##0.00\);_(* &quot;-&quot;??_);_(@_)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11"/>
      <color rgb="FF000000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Calisto MT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u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/>
    <xf numFmtId="165" fontId="7" fillId="2" borderId="0" applyFont="0" applyFill="0" applyBorder="0" applyAlignment="0" applyProtection="0"/>
    <xf numFmtId="165" fontId="8" fillId="2" borderId="0" applyFill="0" applyBorder="0" applyAlignment="0" applyProtection="0"/>
    <xf numFmtId="0" fontId="9" fillId="2" borderId="0"/>
  </cellStyleXfs>
  <cellXfs count="108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0" fontId="4" fillId="2" borderId="0" xfId="2" applyNumberFormat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vertical="center" wrapText="1"/>
    </xf>
    <xf numFmtId="43" fontId="4" fillId="2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43" fontId="5" fillId="2" borderId="0" xfId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0" fontId="5" fillId="2" borderId="0" xfId="2" applyNumberFormat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0" fontId="4" fillId="2" borderId="1" xfId="2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2" borderId="1" xfId="3" applyFont="1" applyBorder="1" applyAlignment="1">
      <alignment vertical="center" wrapText="1"/>
    </xf>
    <xf numFmtId="0" fontId="4" fillId="2" borderId="1" xfId="3" applyFont="1" applyBorder="1" applyAlignment="1">
      <alignment vertical="center"/>
    </xf>
    <xf numFmtId="164" fontId="4" fillId="2" borderId="1" xfId="3" applyNumberFormat="1" applyFont="1" applyBorder="1" applyAlignment="1">
      <alignment vertical="center" wrapText="1"/>
    </xf>
    <xf numFmtId="0" fontId="4" fillId="2" borderId="1" xfId="3" applyFont="1" applyBorder="1" applyAlignment="1">
      <alignment horizontal="center" vertical="center" wrapText="1"/>
    </xf>
    <xf numFmtId="0" fontId="4" fillId="2" borderId="1" xfId="3" applyFont="1" applyBorder="1" applyAlignment="1">
      <alignment horizontal="left" vertical="center" wrapText="1"/>
    </xf>
    <xf numFmtId="0" fontId="4" fillId="2" borderId="1" xfId="3" applyFont="1" applyBorder="1" applyAlignment="1">
      <alignment horizontal="left" vertical="center"/>
    </xf>
    <xf numFmtId="43" fontId="4" fillId="2" borderId="1" xfId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0" fontId="5" fillId="2" borderId="1" xfId="2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5" fontId="5" fillId="2" borderId="1" xfId="4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vertical="center"/>
    </xf>
    <xf numFmtId="43" fontId="5" fillId="2" borderId="1" xfId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49" fontId="4" fillId="2" borderId="1" xfId="3" applyNumberFormat="1" applyFont="1" applyBorder="1" applyAlignment="1">
      <alignment horizontal="center" vertical="center"/>
    </xf>
    <xf numFmtId="165" fontId="4" fillId="2" borderId="1" xfId="3" applyNumberFormat="1" applyFont="1" applyBorder="1" applyAlignment="1">
      <alignment horizontal="center" vertical="center" wrapText="1"/>
    </xf>
    <xf numFmtId="164" fontId="4" fillId="2" borderId="1" xfId="3" applyNumberFormat="1" applyFont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center" vertical="center"/>
    </xf>
    <xf numFmtId="49" fontId="4" fillId="2" borderId="1" xfId="3" applyNumberFormat="1" applyFont="1" applyBorder="1" applyAlignment="1">
      <alignment horizontal="left" vertical="center"/>
    </xf>
    <xf numFmtId="49" fontId="4" fillId="2" borderId="1" xfId="3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49" fontId="4" fillId="2" borderId="1" xfId="3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4" fontId="5" fillId="0" borderId="1" xfId="0" quotePrefix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2" borderId="4" xfId="3" applyFont="1" applyBorder="1" applyAlignment="1">
      <alignment vertical="center" wrapText="1"/>
    </xf>
    <xf numFmtId="0" fontId="4" fillId="2" borderId="5" xfId="3" applyFont="1" applyBorder="1" applyAlignment="1">
      <alignment vertical="center"/>
    </xf>
    <xf numFmtId="0" fontId="4" fillId="2" borderId="5" xfId="3" applyFont="1" applyBorder="1" applyAlignment="1">
      <alignment vertical="center" wrapText="1"/>
    </xf>
    <xf numFmtId="164" fontId="4" fillId="2" borderId="5" xfId="3" applyNumberFormat="1" applyFont="1" applyBorder="1" applyAlignment="1">
      <alignment vertical="center" wrapText="1"/>
    </xf>
    <xf numFmtId="0" fontId="4" fillId="2" borderId="5" xfId="3" applyFont="1" applyBorder="1" applyAlignment="1">
      <alignment horizontal="center" vertical="center" wrapText="1"/>
    </xf>
    <xf numFmtId="0" fontId="4" fillId="2" borderId="6" xfId="3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65" fontId="4" fillId="2" borderId="1" xfId="5" applyFont="1" applyFill="1" applyBorder="1" applyAlignment="1">
      <alignment vertical="center" wrapText="1"/>
    </xf>
    <xf numFmtId="165" fontId="5" fillId="2" borderId="1" xfId="5" applyFont="1" applyFill="1" applyBorder="1" applyAlignment="1">
      <alignment vertical="center" wrapText="1"/>
    </xf>
    <xf numFmtId="164" fontId="5" fillId="2" borderId="1" xfId="5" applyNumberFormat="1" applyFont="1" applyFill="1" applyBorder="1" applyAlignment="1">
      <alignment horizontal="center" vertical="center" wrapText="1"/>
    </xf>
    <xf numFmtId="165" fontId="5" fillId="2" borderId="1" xfId="4" applyFont="1" applyFill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49" fontId="5" fillId="0" borderId="1" xfId="0" quotePrefix="1" applyNumberFormat="1" applyFont="1" applyBorder="1" applyAlignment="1">
      <alignment horizontal="left" vertical="center" wrapText="1"/>
    </xf>
    <xf numFmtId="164" fontId="5" fillId="2" borderId="1" xfId="3" applyNumberFormat="1" applyFont="1" applyBorder="1" applyAlignment="1">
      <alignment horizontal="center" vertical="center" wrapText="1"/>
    </xf>
    <xf numFmtId="164" fontId="5" fillId="0" borderId="1" xfId="0" quotePrefix="1" applyNumberFormat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5" fontId="4" fillId="2" borderId="1" xfId="4" applyFont="1" applyFill="1" applyBorder="1" applyAlignment="1">
      <alignment vertical="center" wrapText="1"/>
    </xf>
    <xf numFmtId="165" fontId="4" fillId="2" borderId="1" xfId="4" applyFont="1" applyFill="1" applyBorder="1" applyAlignment="1">
      <alignment horizontal="center" vertical="center" wrapText="1"/>
    </xf>
    <xf numFmtId="164" fontId="5" fillId="2" borderId="1" xfId="4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165" fontId="5" fillId="2" borderId="1" xfId="5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 wrapText="1"/>
    </xf>
    <xf numFmtId="164" fontId="5" fillId="2" borderId="1" xfId="5" applyNumberFormat="1" applyFont="1" applyFill="1" applyBorder="1" applyAlignment="1" applyProtection="1">
      <alignment horizontal="center" vertical="center" wrapText="1"/>
    </xf>
    <xf numFmtId="165" fontId="5" fillId="2" borderId="1" xfId="6" applyNumberFormat="1" applyFont="1" applyBorder="1" applyAlignment="1">
      <alignment vertical="center" wrapText="1"/>
    </xf>
    <xf numFmtId="165" fontId="4" fillId="2" borderId="2" xfId="4" applyFont="1" applyFill="1" applyBorder="1" applyAlignment="1">
      <alignment vertical="center" wrapText="1"/>
    </xf>
    <xf numFmtId="165" fontId="4" fillId="2" borderId="2" xfId="4" applyFont="1" applyFill="1" applyBorder="1" applyAlignment="1">
      <alignment horizontal="center" vertical="center" wrapText="1"/>
    </xf>
    <xf numFmtId="165" fontId="4" fillId="2" borderId="7" xfId="4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0" fontId="5" fillId="2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</cellXfs>
  <cellStyles count="7">
    <cellStyle name="Comma" xfId="1" builtinId="3"/>
    <cellStyle name="Comma 2" xfId="4" xr:uid="{A8F257E6-CADB-4026-855C-10E3972F87C5}"/>
    <cellStyle name="Comma 3" xfId="5" xr:uid="{DD29C106-5AAB-4259-B9D8-10B831638BE3}"/>
    <cellStyle name="Normal" xfId="0" builtinId="0"/>
    <cellStyle name="Normal 2" xfId="3" xr:uid="{FF6F2065-A5CE-427B-B9FC-80805E73B3BB}"/>
    <cellStyle name="Normal_SB#1-2014" xfId="6" xr:uid="{5B07BC62-FB4B-4559-93E4-DC9B5EF60C83}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3"/>
  <sheetViews>
    <sheetView tabSelected="1" topLeftCell="A193" zoomScale="93" zoomScaleNormal="93" workbookViewId="0">
      <selection activeCell="A216" sqref="A216"/>
    </sheetView>
  </sheetViews>
  <sheetFormatPr defaultRowHeight="15" x14ac:dyDescent="0.25"/>
  <cols>
    <col min="1" max="1" width="46" style="12" customWidth="1"/>
    <col min="2" max="2" width="13.7109375" style="13" customWidth="1"/>
    <col min="3" max="3" width="18.7109375" style="89" customWidth="1"/>
    <col min="4" max="4" width="13" style="91" customWidth="1"/>
    <col min="5" max="5" width="17.5703125" style="91" customWidth="1"/>
    <col min="6" max="6" width="16.5703125" style="92" customWidth="1"/>
    <col min="7" max="7" width="16.28515625" style="13" customWidth="1"/>
    <col min="8" max="8" width="12.5703125" style="13" customWidth="1"/>
    <col min="9" max="9" width="35.85546875" style="17" customWidth="1"/>
  </cols>
  <sheetData>
    <row r="1" spans="1:9" x14ac:dyDescent="0.25">
      <c r="A1" s="93" t="s">
        <v>13</v>
      </c>
      <c r="B1" s="3"/>
      <c r="C1" s="4"/>
      <c r="D1" s="5"/>
      <c r="E1" s="5"/>
      <c r="F1" s="6"/>
      <c r="G1" s="7"/>
      <c r="H1" s="8"/>
      <c r="I1" s="9"/>
    </row>
    <row r="2" spans="1:9" x14ac:dyDescent="0.25">
      <c r="A2" s="101" t="s">
        <v>14</v>
      </c>
      <c r="B2" s="101"/>
      <c r="C2" s="101"/>
      <c r="D2" s="101"/>
      <c r="E2" s="101"/>
      <c r="F2" s="101"/>
      <c r="G2" s="101"/>
      <c r="H2" s="101"/>
      <c r="I2" s="101"/>
    </row>
    <row r="3" spans="1:9" x14ac:dyDescent="0.25">
      <c r="A3" s="4"/>
      <c r="B3" s="3"/>
      <c r="C3" s="4"/>
      <c r="D3" s="5"/>
      <c r="E3" s="5"/>
      <c r="F3" s="6"/>
      <c r="G3" s="7"/>
      <c r="H3" s="8"/>
      <c r="I3" s="9"/>
    </row>
    <row r="4" spans="1:9" x14ac:dyDescent="0.25">
      <c r="A4" s="94" t="s">
        <v>15</v>
      </c>
      <c r="B4" s="3"/>
      <c r="C4" s="94" t="s">
        <v>0</v>
      </c>
      <c r="D4" s="10"/>
      <c r="E4" s="95">
        <v>2024</v>
      </c>
      <c r="F4" s="6"/>
      <c r="G4" s="7"/>
      <c r="H4" s="8"/>
      <c r="I4" s="9"/>
    </row>
    <row r="5" spans="1:9" x14ac:dyDescent="0.25">
      <c r="A5" s="94" t="s">
        <v>16</v>
      </c>
      <c r="B5" s="3"/>
      <c r="C5" s="4" t="s">
        <v>1</v>
      </c>
      <c r="D5" s="11"/>
      <c r="E5" s="10" t="s">
        <v>17</v>
      </c>
      <c r="F5" s="6"/>
      <c r="G5" s="4"/>
      <c r="H5" s="95"/>
      <c r="I5" s="9"/>
    </row>
    <row r="6" spans="1:9" x14ac:dyDescent="0.25">
      <c r="A6" s="94" t="s">
        <v>18</v>
      </c>
      <c r="B6" s="3"/>
      <c r="C6" s="4"/>
      <c r="D6" s="96"/>
      <c r="E6" s="96"/>
      <c r="F6" s="6"/>
      <c r="G6" s="4"/>
      <c r="H6" s="95"/>
      <c r="I6" s="9"/>
    </row>
    <row r="7" spans="1:9" x14ac:dyDescent="0.25">
      <c r="C7" s="12"/>
      <c r="D7" s="14"/>
      <c r="E7" s="14"/>
      <c r="F7" s="15"/>
      <c r="G7" s="16"/>
      <c r="H7" s="16"/>
      <c r="I7" s="17" t="s">
        <v>19</v>
      </c>
    </row>
    <row r="8" spans="1:9" x14ac:dyDescent="0.25">
      <c r="A8" s="102" t="s">
        <v>2</v>
      </c>
      <c r="B8" s="103" t="s">
        <v>3</v>
      </c>
      <c r="C8" s="102" t="s">
        <v>338</v>
      </c>
      <c r="D8" s="104" t="s">
        <v>4</v>
      </c>
      <c r="E8" s="104" t="s">
        <v>20</v>
      </c>
      <c r="F8" s="102" t="s">
        <v>5</v>
      </c>
      <c r="G8" s="105"/>
      <c r="H8" s="106" t="s">
        <v>6</v>
      </c>
      <c r="I8" s="102" t="s">
        <v>21</v>
      </c>
    </row>
    <row r="9" spans="1:9" ht="25.5" customHeight="1" x14ac:dyDescent="0.25">
      <c r="A9" s="102"/>
      <c r="B9" s="103"/>
      <c r="C9" s="102"/>
      <c r="D9" s="104"/>
      <c r="E9" s="104"/>
      <c r="F9" s="18" t="s">
        <v>22</v>
      </c>
      <c r="G9" s="19" t="s">
        <v>23</v>
      </c>
      <c r="H9" s="107"/>
      <c r="I9" s="102"/>
    </row>
    <row r="10" spans="1:9" ht="25.5" customHeight="1" x14ac:dyDescent="0.25">
      <c r="A10" s="20" t="s">
        <v>24</v>
      </c>
      <c r="B10" s="21"/>
      <c r="C10" s="20"/>
      <c r="D10" s="22"/>
      <c r="E10" s="22"/>
      <c r="F10" s="23"/>
      <c r="G10" s="20"/>
      <c r="H10" s="20"/>
      <c r="I10" s="24"/>
    </row>
    <row r="11" spans="1:9" x14ac:dyDescent="0.25">
      <c r="A11" s="25" t="s">
        <v>25</v>
      </c>
      <c r="B11" s="26"/>
      <c r="C11" s="20"/>
      <c r="D11" s="27"/>
      <c r="E11" s="27"/>
      <c r="F11" s="28"/>
      <c r="G11" s="29"/>
      <c r="H11" s="29"/>
      <c r="I11" s="30"/>
    </row>
    <row r="12" spans="1:9" ht="39" customHeight="1" x14ac:dyDescent="0.25">
      <c r="A12" s="30" t="s">
        <v>26</v>
      </c>
      <c r="B12" s="31" t="s">
        <v>27</v>
      </c>
      <c r="C12" s="32">
        <v>3000000</v>
      </c>
      <c r="D12" s="33"/>
      <c r="E12" s="33"/>
      <c r="F12" s="34">
        <f>G12/C12</f>
        <v>1</v>
      </c>
      <c r="G12" s="35">
        <v>3000000</v>
      </c>
      <c r="H12" s="36" t="s">
        <v>28</v>
      </c>
      <c r="I12" s="30" t="s">
        <v>29</v>
      </c>
    </row>
    <row r="13" spans="1:9" ht="25.5" x14ac:dyDescent="0.25">
      <c r="A13" s="30" t="s">
        <v>30</v>
      </c>
      <c r="B13" s="31" t="s">
        <v>31</v>
      </c>
      <c r="C13" s="32">
        <v>2400000</v>
      </c>
      <c r="D13" s="37"/>
      <c r="E13" s="37"/>
      <c r="F13" s="34">
        <f t="shared" ref="F13:F42" si="0">G13/C13</f>
        <v>0</v>
      </c>
      <c r="G13" s="35">
        <v>0</v>
      </c>
      <c r="H13" s="38" t="s">
        <v>32</v>
      </c>
      <c r="I13" s="30" t="s">
        <v>33</v>
      </c>
    </row>
    <row r="14" spans="1:9" ht="25.5" x14ac:dyDescent="0.25">
      <c r="A14" s="30" t="s">
        <v>34</v>
      </c>
      <c r="B14" s="31" t="s">
        <v>35</v>
      </c>
      <c r="C14" s="32">
        <v>5000000</v>
      </c>
      <c r="D14" s="37"/>
      <c r="E14" s="37"/>
      <c r="F14" s="34">
        <f t="shared" si="0"/>
        <v>0</v>
      </c>
      <c r="G14" s="35">
        <v>0</v>
      </c>
      <c r="H14" s="38" t="s">
        <v>32</v>
      </c>
      <c r="I14" s="39" t="s">
        <v>33</v>
      </c>
    </row>
    <row r="15" spans="1:9" ht="24" customHeight="1" x14ac:dyDescent="0.25">
      <c r="A15" s="40" t="s">
        <v>36</v>
      </c>
      <c r="B15" s="31" t="s">
        <v>37</v>
      </c>
      <c r="C15" s="32">
        <v>10000000</v>
      </c>
      <c r="D15" s="37"/>
      <c r="E15" s="37"/>
      <c r="F15" s="34">
        <f t="shared" si="0"/>
        <v>0</v>
      </c>
      <c r="G15" s="35">
        <v>0</v>
      </c>
      <c r="H15" s="38" t="s">
        <v>32</v>
      </c>
      <c r="I15" s="39" t="s">
        <v>33</v>
      </c>
    </row>
    <row r="16" spans="1:9" ht="24" customHeight="1" x14ac:dyDescent="0.25">
      <c r="A16" s="40" t="s">
        <v>38</v>
      </c>
      <c r="B16" s="31" t="s">
        <v>39</v>
      </c>
      <c r="C16" s="32">
        <v>5000000</v>
      </c>
      <c r="D16" s="37"/>
      <c r="E16" s="37"/>
      <c r="F16" s="34">
        <f t="shared" si="0"/>
        <v>0</v>
      </c>
      <c r="G16" s="35">
        <v>0</v>
      </c>
      <c r="H16" s="38" t="s">
        <v>32</v>
      </c>
      <c r="I16" s="30" t="s">
        <v>33</v>
      </c>
    </row>
    <row r="17" spans="1:9" ht="35.25" customHeight="1" x14ac:dyDescent="0.25">
      <c r="A17" s="41" t="s">
        <v>40</v>
      </c>
      <c r="B17" s="42"/>
      <c r="C17" s="43">
        <f>SUM(C12:C16)</f>
        <v>25400000</v>
      </c>
      <c r="D17" s="44"/>
      <c r="E17" s="44"/>
      <c r="F17" s="45">
        <f t="shared" si="0"/>
        <v>0.11811023622047244</v>
      </c>
      <c r="G17" s="43">
        <f>SUM(G12:G16)</f>
        <v>3000000</v>
      </c>
      <c r="H17" s="43"/>
      <c r="I17" s="30"/>
    </row>
    <row r="18" spans="1:9" x14ac:dyDescent="0.25">
      <c r="A18" s="46" t="s">
        <v>41</v>
      </c>
      <c r="B18" s="42"/>
      <c r="C18" s="47"/>
      <c r="D18" s="27"/>
      <c r="E18" s="27"/>
      <c r="F18" s="28"/>
      <c r="G18" s="29"/>
      <c r="H18" s="29"/>
      <c r="I18" s="30"/>
    </row>
    <row r="19" spans="1:9" ht="36" customHeight="1" x14ac:dyDescent="0.25">
      <c r="A19" s="48" t="s">
        <v>42</v>
      </c>
      <c r="B19" s="49" t="s">
        <v>43</v>
      </c>
      <c r="C19" s="32">
        <v>83401498.400000006</v>
      </c>
      <c r="D19" s="33"/>
      <c r="E19" s="33"/>
      <c r="F19" s="34">
        <f t="shared" si="0"/>
        <v>0.97600908630677508</v>
      </c>
      <c r="G19" s="35">
        <v>81400620.24999997</v>
      </c>
      <c r="H19" s="36" t="s">
        <v>28</v>
      </c>
      <c r="I19" s="30" t="s">
        <v>44</v>
      </c>
    </row>
    <row r="20" spans="1:9" ht="24.75" customHeight="1" x14ac:dyDescent="0.25">
      <c r="A20" s="40" t="s">
        <v>45</v>
      </c>
      <c r="B20" s="31" t="s">
        <v>46</v>
      </c>
      <c r="C20" s="32">
        <v>5000000</v>
      </c>
      <c r="D20" s="37"/>
      <c r="E20" s="37"/>
      <c r="F20" s="34">
        <f t="shared" si="0"/>
        <v>0</v>
      </c>
      <c r="G20" s="35">
        <v>0</v>
      </c>
      <c r="H20" s="38" t="s">
        <v>32</v>
      </c>
      <c r="I20" s="30" t="s">
        <v>33</v>
      </c>
    </row>
    <row r="21" spans="1:9" ht="36.75" customHeight="1" x14ac:dyDescent="0.25">
      <c r="A21" s="30" t="s">
        <v>47</v>
      </c>
      <c r="B21" s="31" t="s">
        <v>48</v>
      </c>
      <c r="C21" s="32">
        <v>3000000</v>
      </c>
      <c r="D21" s="37"/>
      <c r="E21" s="37"/>
      <c r="F21" s="34">
        <f t="shared" si="0"/>
        <v>0</v>
      </c>
      <c r="G21" s="35">
        <v>0</v>
      </c>
      <c r="H21" s="38" t="s">
        <v>32</v>
      </c>
      <c r="I21" s="39" t="s">
        <v>33</v>
      </c>
    </row>
    <row r="22" spans="1:9" ht="33.75" customHeight="1" x14ac:dyDescent="0.25">
      <c r="A22" s="30" t="s">
        <v>49</v>
      </c>
      <c r="B22" s="31" t="s">
        <v>48</v>
      </c>
      <c r="C22" s="32">
        <v>3000000</v>
      </c>
      <c r="D22" s="37"/>
      <c r="E22" s="37"/>
      <c r="F22" s="34">
        <f t="shared" si="0"/>
        <v>0</v>
      </c>
      <c r="G22" s="35">
        <v>0</v>
      </c>
      <c r="H22" s="38" t="s">
        <v>32</v>
      </c>
      <c r="I22" s="39" t="s">
        <v>33</v>
      </c>
    </row>
    <row r="23" spans="1:9" ht="36" customHeight="1" x14ac:dyDescent="0.25">
      <c r="A23" s="30" t="s">
        <v>50</v>
      </c>
      <c r="B23" s="31" t="s">
        <v>51</v>
      </c>
      <c r="C23" s="32">
        <v>25000000</v>
      </c>
      <c r="D23" s="37"/>
      <c r="E23" s="37"/>
      <c r="F23" s="34">
        <f t="shared" si="0"/>
        <v>0</v>
      </c>
      <c r="G23" s="35">
        <v>0</v>
      </c>
      <c r="H23" s="38" t="s">
        <v>32</v>
      </c>
      <c r="I23" s="30" t="s">
        <v>33</v>
      </c>
    </row>
    <row r="24" spans="1:9" ht="34.5" customHeight="1" x14ac:dyDescent="0.25">
      <c r="A24" s="30" t="s">
        <v>52</v>
      </c>
      <c r="B24" s="31" t="s">
        <v>37</v>
      </c>
      <c r="C24" s="32">
        <v>5000000</v>
      </c>
      <c r="D24" s="33">
        <v>45383</v>
      </c>
      <c r="E24" s="33">
        <v>45478</v>
      </c>
      <c r="F24" s="34">
        <f t="shared" si="0"/>
        <v>0.49755478200000003</v>
      </c>
      <c r="G24" s="35">
        <v>2487773.91</v>
      </c>
      <c r="H24" s="38" t="s">
        <v>32</v>
      </c>
      <c r="I24" s="50" t="s">
        <v>53</v>
      </c>
    </row>
    <row r="25" spans="1:9" ht="24" customHeight="1" x14ac:dyDescent="0.25">
      <c r="A25" s="40" t="s">
        <v>54</v>
      </c>
      <c r="B25" s="31" t="s">
        <v>31</v>
      </c>
      <c r="C25" s="32">
        <v>10000000</v>
      </c>
      <c r="D25" s="37"/>
      <c r="E25" s="37"/>
      <c r="F25" s="34">
        <f t="shared" si="0"/>
        <v>0</v>
      </c>
      <c r="G25" s="35">
        <v>0</v>
      </c>
      <c r="H25" s="38" t="s">
        <v>32</v>
      </c>
      <c r="I25" s="39" t="s">
        <v>33</v>
      </c>
    </row>
    <row r="26" spans="1:9" ht="26.25" customHeight="1" x14ac:dyDescent="0.25">
      <c r="A26" s="40" t="s">
        <v>55</v>
      </c>
      <c r="B26" s="31" t="s">
        <v>56</v>
      </c>
      <c r="C26" s="32">
        <v>10000000</v>
      </c>
      <c r="D26" s="37"/>
      <c r="E26" s="37"/>
      <c r="F26" s="34">
        <f t="shared" si="0"/>
        <v>0</v>
      </c>
      <c r="G26" s="35">
        <v>0</v>
      </c>
      <c r="H26" s="38" t="s">
        <v>32</v>
      </c>
      <c r="I26" s="39" t="s">
        <v>33</v>
      </c>
    </row>
    <row r="27" spans="1:9" ht="36.75" customHeight="1" x14ac:dyDescent="0.25">
      <c r="A27" s="30" t="s">
        <v>57</v>
      </c>
      <c r="B27" s="31" t="s">
        <v>58</v>
      </c>
      <c r="C27" s="32">
        <v>10000000</v>
      </c>
      <c r="D27" s="37"/>
      <c r="E27" s="37"/>
      <c r="F27" s="34">
        <f t="shared" si="0"/>
        <v>0</v>
      </c>
      <c r="G27" s="35">
        <v>0</v>
      </c>
      <c r="H27" s="38" t="s">
        <v>32</v>
      </c>
      <c r="I27" s="39" t="s">
        <v>33</v>
      </c>
    </row>
    <row r="28" spans="1:9" x14ac:dyDescent="0.25">
      <c r="A28" s="40" t="s">
        <v>59</v>
      </c>
      <c r="B28" s="31" t="s">
        <v>51</v>
      </c>
      <c r="C28" s="32">
        <v>4000000</v>
      </c>
      <c r="D28" s="33">
        <v>45474</v>
      </c>
      <c r="E28" s="33">
        <v>45548</v>
      </c>
      <c r="F28" s="34">
        <f t="shared" si="0"/>
        <v>0.63224070500000007</v>
      </c>
      <c r="G28" s="35">
        <v>2528962.8200000003</v>
      </c>
      <c r="H28" s="38" t="s">
        <v>32</v>
      </c>
      <c r="I28" s="50" t="s">
        <v>53</v>
      </c>
    </row>
    <row r="29" spans="1:9" x14ac:dyDescent="0.25">
      <c r="A29" s="40" t="s">
        <v>60</v>
      </c>
      <c r="B29" s="31" t="s">
        <v>61</v>
      </c>
      <c r="C29" s="32">
        <v>7700000</v>
      </c>
      <c r="D29" s="33">
        <v>45383</v>
      </c>
      <c r="E29" s="33">
        <v>45418</v>
      </c>
      <c r="F29" s="34">
        <f t="shared" si="0"/>
        <v>0.66318973766233769</v>
      </c>
      <c r="G29" s="35">
        <v>5106560.9800000004</v>
      </c>
      <c r="H29" s="38" t="s">
        <v>32</v>
      </c>
      <c r="I29" s="30" t="s">
        <v>53</v>
      </c>
    </row>
    <row r="30" spans="1:9" ht="25.5" x14ac:dyDescent="0.25">
      <c r="A30" s="30" t="s">
        <v>62</v>
      </c>
      <c r="B30" s="31" t="s">
        <v>31</v>
      </c>
      <c r="C30" s="32">
        <v>2600000</v>
      </c>
      <c r="D30" s="37"/>
      <c r="E30" s="37"/>
      <c r="F30" s="34">
        <f t="shared" si="0"/>
        <v>0</v>
      </c>
      <c r="G30" s="35">
        <v>0</v>
      </c>
      <c r="H30" s="38" t="s">
        <v>32</v>
      </c>
      <c r="I30" s="30" t="s">
        <v>33</v>
      </c>
    </row>
    <row r="31" spans="1:9" ht="25.5" x14ac:dyDescent="0.25">
      <c r="A31" s="30" t="s">
        <v>63</v>
      </c>
      <c r="B31" s="31" t="s">
        <v>64</v>
      </c>
      <c r="C31" s="32">
        <v>5000000</v>
      </c>
      <c r="D31" s="33">
        <v>45474</v>
      </c>
      <c r="E31" s="33">
        <v>45644</v>
      </c>
      <c r="F31" s="34">
        <f t="shared" si="0"/>
        <v>2.0600000000000002E-3</v>
      </c>
      <c r="G31" s="35">
        <v>10300</v>
      </c>
      <c r="H31" s="38" t="s">
        <v>32</v>
      </c>
      <c r="I31" s="30" t="s">
        <v>53</v>
      </c>
    </row>
    <row r="32" spans="1:9" ht="25.5" x14ac:dyDescent="0.25">
      <c r="A32" s="30" t="s">
        <v>65</v>
      </c>
      <c r="B32" s="31" t="s">
        <v>66</v>
      </c>
      <c r="C32" s="32">
        <v>5000000</v>
      </c>
      <c r="D32" s="33">
        <v>45474</v>
      </c>
      <c r="E32" s="33">
        <v>45644</v>
      </c>
      <c r="F32" s="34">
        <f t="shared" si="0"/>
        <v>0.14697650000000001</v>
      </c>
      <c r="G32" s="35">
        <v>734882.5</v>
      </c>
      <c r="H32" s="38" t="s">
        <v>32</v>
      </c>
      <c r="I32" s="30" t="s">
        <v>53</v>
      </c>
    </row>
    <row r="33" spans="1:9" x14ac:dyDescent="0.25">
      <c r="A33" s="40" t="s">
        <v>67</v>
      </c>
      <c r="B33" s="31" t="s">
        <v>37</v>
      </c>
      <c r="C33" s="32">
        <v>3000000</v>
      </c>
      <c r="D33" s="37"/>
      <c r="E33" s="37"/>
      <c r="F33" s="34">
        <f t="shared" si="0"/>
        <v>0.999</v>
      </c>
      <c r="G33" s="35">
        <v>2997000</v>
      </c>
      <c r="H33" s="38" t="s">
        <v>32</v>
      </c>
      <c r="I33" s="50" t="s">
        <v>68</v>
      </c>
    </row>
    <row r="34" spans="1:9" x14ac:dyDescent="0.25">
      <c r="A34" s="40" t="s">
        <v>69</v>
      </c>
      <c r="B34" s="31" t="s">
        <v>37</v>
      </c>
      <c r="C34" s="32">
        <v>35000000</v>
      </c>
      <c r="D34" s="37"/>
      <c r="E34" s="37"/>
      <c r="F34" s="34">
        <f t="shared" si="0"/>
        <v>0.99976614285714283</v>
      </c>
      <c r="G34" s="35">
        <v>34991815</v>
      </c>
      <c r="H34" s="38" t="s">
        <v>32</v>
      </c>
      <c r="I34" s="50" t="s">
        <v>68</v>
      </c>
    </row>
    <row r="35" spans="1:9" x14ac:dyDescent="0.25">
      <c r="A35" s="40" t="s">
        <v>70</v>
      </c>
      <c r="B35" s="31" t="s">
        <v>37</v>
      </c>
      <c r="C35" s="32">
        <v>12000000</v>
      </c>
      <c r="D35" s="37"/>
      <c r="E35" s="37"/>
      <c r="F35" s="34">
        <f t="shared" si="0"/>
        <v>0.99958333333333338</v>
      </c>
      <c r="G35" s="35">
        <v>11995000</v>
      </c>
      <c r="H35" s="38" t="s">
        <v>28</v>
      </c>
      <c r="I35" s="50" t="s">
        <v>68</v>
      </c>
    </row>
    <row r="36" spans="1:9" ht="25.5" x14ac:dyDescent="0.25">
      <c r="A36" s="40" t="s">
        <v>71</v>
      </c>
      <c r="B36" s="31" t="s">
        <v>51</v>
      </c>
      <c r="C36" s="32">
        <v>5000000</v>
      </c>
      <c r="D36" s="37"/>
      <c r="E36" s="37"/>
      <c r="F36" s="34">
        <f t="shared" si="0"/>
        <v>0</v>
      </c>
      <c r="G36" s="35">
        <v>0</v>
      </c>
      <c r="H36" s="38" t="s">
        <v>32</v>
      </c>
      <c r="I36" s="30" t="s">
        <v>33</v>
      </c>
    </row>
    <row r="37" spans="1:9" x14ac:dyDescent="0.25">
      <c r="A37" s="40" t="s">
        <v>72</v>
      </c>
      <c r="B37" s="31" t="s">
        <v>73</v>
      </c>
      <c r="C37" s="32">
        <v>45053982.57</v>
      </c>
      <c r="D37" s="33"/>
      <c r="E37" s="33"/>
      <c r="F37" s="34">
        <f t="shared" si="0"/>
        <v>1</v>
      </c>
      <c r="G37" s="35">
        <v>45053982.57</v>
      </c>
      <c r="H37" s="38" t="s">
        <v>32</v>
      </c>
      <c r="I37" s="30" t="s">
        <v>74</v>
      </c>
    </row>
    <row r="38" spans="1:9" ht="25.5" x14ac:dyDescent="0.25">
      <c r="A38" s="51" t="s">
        <v>75</v>
      </c>
      <c r="B38" s="31"/>
      <c r="C38" s="52">
        <f>SUM(C19:C37)</f>
        <v>278755480.97000003</v>
      </c>
      <c r="D38" s="53"/>
      <c r="E38" s="53"/>
      <c r="F38" s="45">
        <f t="shared" si="0"/>
        <v>0.67193978528500453</v>
      </c>
      <c r="G38" s="52">
        <f>SUM(G19:G37)</f>
        <v>187306898.02999997</v>
      </c>
      <c r="H38" s="54"/>
      <c r="I38" s="30"/>
    </row>
    <row r="39" spans="1:9" x14ac:dyDescent="0.25">
      <c r="A39" s="46" t="s">
        <v>76</v>
      </c>
      <c r="B39" s="42"/>
      <c r="C39" s="47"/>
      <c r="D39" s="27"/>
      <c r="E39" s="27"/>
      <c r="F39" s="28"/>
      <c r="G39" s="29"/>
      <c r="H39" s="29"/>
      <c r="I39" s="30"/>
    </row>
    <row r="40" spans="1:9" ht="25.5" x14ac:dyDescent="0.25">
      <c r="A40" s="30" t="s">
        <v>77</v>
      </c>
      <c r="B40" s="31" t="s">
        <v>78</v>
      </c>
      <c r="C40" s="32">
        <v>7500000</v>
      </c>
      <c r="D40" s="55" t="s">
        <v>79</v>
      </c>
      <c r="E40" s="33" t="s">
        <v>80</v>
      </c>
      <c r="F40" s="34">
        <f t="shared" si="0"/>
        <v>3.3801066666666664E-2</v>
      </c>
      <c r="G40" s="35">
        <v>253508</v>
      </c>
      <c r="H40" s="36" t="s">
        <v>28</v>
      </c>
      <c r="I40" s="30" t="s">
        <v>53</v>
      </c>
    </row>
    <row r="41" spans="1:9" ht="25.5" x14ac:dyDescent="0.25">
      <c r="A41" s="51" t="s">
        <v>81</v>
      </c>
      <c r="B41" s="26"/>
      <c r="C41" s="43">
        <f>SUM(C40)</f>
        <v>7500000</v>
      </c>
      <c r="D41" s="44"/>
      <c r="E41" s="44"/>
      <c r="F41" s="45">
        <f t="shared" si="0"/>
        <v>3.3801066666666664E-2</v>
      </c>
      <c r="G41" s="43">
        <f>SUM(G40)</f>
        <v>253508</v>
      </c>
      <c r="H41" s="38"/>
      <c r="I41" s="30"/>
    </row>
    <row r="42" spans="1:9" x14ac:dyDescent="0.25">
      <c r="A42" s="56" t="s">
        <v>82</v>
      </c>
      <c r="B42" s="36"/>
      <c r="C42" s="57">
        <f>C17+C38+C41</f>
        <v>311655480.97000003</v>
      </c>
      <c r="D42" s="58"/>
      <c r="E42" s="58"/>
      <c r="F42" s="45">
        <f t="shared" si="0"/>
        <v>0.61144570741030324</v>
      </c>
      <c r="G42" s="57">
        <f>G17+G38+G41</f>
        <v>190560406.02999997</v>
      </c>
      <c r="H42" s="59"/>
      <c r="I42" s="30"/>
    </row>
    <row r="43" spans="1:9" x14ac:dyDescent="0.25">
      <c r="A43" s="60" t="s">
        <v>83</v>
      </c>
      <c r="B43" s="61"/>
      <c r="C43" s="62"/>
      <c r="D43" s="63"/>
      <c r="E43" s="63"/>
      <c r="F43" s="64"/>
      <c r="G43" s="62"/>
      <c r="H43" s="62"/>
      <c r="I43" s="65"/>
    </row>
    <row r="44" spans="1:9" x14ac:dyDescent="0.25">
      <c r="A44" s="66" t="s">
        <v>25</v>
      </c>
      <c r="B44" s="26"/>
      <c r="C44" s="67"/>
      <c r="D44" s="27"/>
      <c r="E44" s="27"/>
      <c r="F44" s="28"/>
      <c r="G44" s="29"/>
      <c r="H44" s="29"/>
      <c r="I44" s="30"/>
    </row>
    <row r="45" spans="1:9" ht="25.5" x14ac:dyDescent="0.25">
      <c r="A45" s="39" t="s">
        <v>84</v>
      </c>
      <c r="B45" s="36" t="s">
        <v>64</v>
      </c>
      <c r="C45" s="68">
        <v>50000</v>
      </c>
      <c r="D45" s="69"/>
      <c r="E45" s="69"/>
      <c r="F45" s="34">
        <f t="shared" ref="F45:F108" si="1">G45/C45</f>
        <v>0</v>
      </c>
      <c r="G45" s="35">
        <v>0</v>
      </c>
      <c r="H45" s="36" t="s">
        <v>28</v>
      </c>
      <c r="I45" s="30" t="s">
        <v>29</v>
      </c>
    </row>
    <row r="46" spans="1:9" x14ac:dyDescent="0.25">
      <c r="A46" s="39" t="s">
        <v>85</v>
      </c>
      <c r="B46" s="36" t="s">
        <v>37</v>
      </c>
      <c r="C46" s="70">
        <v>500000</v>
      </c>
      <c r="D46" s="27"/>
      <c r="E46" s="27"/>
      <c r="F46" s="34">
        <f t="shared" si="1"/>
        <v>0</v>
      </c>
      <c r="G46" s="35">
        <v>0</v>
      </c>
      <c r="H46" s="38" t="s">
        <v>32</v>
      </c>
      <c r="I46" s="30" t="s">
        <v>86</v>
      </c>
    </row>
    <row r="47" spans="1:9" x14ac:dyDescent="0.25">
      <c r="A47" s="39" t="s">
        <v>87</v>
      </c>
      <c r="B47" s="36" t="s">
        <v>88</v>
      </c>
      <c r="C47" s="70">
        <v>500000</v>
      </c>
      <c r="D47" s="27">
        <v>43556</v>
      </c>
      <c r="E47" s="27">
        <v>44196</v>
      </c>
      <c r="F47" s="34">
        <f t="shared" si="1"/>
        <v>0.3503616</v>
      </c>
      <c r="G47" s="71">
        <v>175180.79999999999</v>
      </c>
      <c r="H47" s="38" t="s">
        <v>32</v>
      </c>
      <c r="I47" s="50" t="s">
        <v>68</v>
      </c>
    </row>
    <row r="48" spans="1:9" x14ac:dyDescent="0.25">
      <c r="A48" s="39" t="s">
        <v>89</v>
      </c>
      <c r="B48" s="36" t="s">
        <v>51</v>
      </c>
      <c r="C48" s="70">
        <v>1000000</v>
      </c>
      <c r="D48" s="27">
        <v>43689</v>
      </c>
      <c r="E48" s="27">
        <v>44165</v>
      </c>
      <c r="F48" s="34">
        <f t="shared" si="1"/>
        <v>0.39384400000000003</v>
      </c>
      <c r="G48" s="71">
        <v>393844</v>
      </c>
      <c r="H48" s="38" t="s">
        <v>32</v>
      </c>
      <c r="I48" s="50" t="s">
        <v>68</v>
      </c>
    </row>
    <row r="49" spans="1:9" ht="38.25" x14ac:dyDescent="0.25">
      <c r="A49" s="39" t="s">
        <v>90</v>
      </c>
      <c r="B49" s="36" t="s">
        <v>91</v>
      </c>
      <c r="C49" s="70">
        <v>11000000</v>
      </c>
      <c r="D49" s="27"/>
      <c r="E49" s="27"/>
      <c r="F49" s="34">
        <f t="shared" si="1"/>
        <v>0.9979831818181818</v>
      </c>
      <c r="G49" s="71">
        <v>10977815</v>
      </c>
      <c r="H49" s="38" t="s">
        <v>32</v>
      </c>
      <c r="I49" s="50" t="s">
        <v>68</v>
      </c>
    </row>
    <row r="50" spans="1:9" ht="25.5" x14ac:dyDescent="0.25">
      <c r="A50" s="39" t="s">
        <v>92</v>
      </c>
      <c r="B50" s="36" t="s">
        <v>46</v>
      </c>
      <c r="C50" s="70">
        <v>578571.43000000005</v>
      </c>
      <c r="D50" s="27">
        <v>43435</v>
      </c>
      <c r="E50" s="27">
        <v>44166</v>
      </c>
      <c r="F50" s="34">
        <f t="shared" si="1"/>
        <v>0.5084664481272434</v>
      </c>
      <c r="G50" s="71">
        <v>294184.16000000003</v>
      </c>
      <c r="H50" s="38" t="s">
        <v>32</v>
      </c>
      <c r="I50" s="50" t="s">
        <v>93</v>
      </c>
    </row>
    <row r="51" spans="1:9" ht="25.5" x14ac:dyDescent="0.25">
      <c r="A51" s="39" t="s">
        <v>94</v>
      </c>
      <c r="B51" s="36" t="s">
        <v>91</v>
      </c>
      <c r="C51" s="70">
        <v>1000000</v>
      </c>
      <c r="D51" s="27">
        <v>43651</v>
      </c>
      <c r="E51" s="27">
        <v>43829</v>
      </c>
      <c r="F51" s="34">
        <f t="shared" si="1"/>
        <v>0.86430707000000007</v>
      </c>
      <c r="G51" s="71">
        <v>864307.07000000007</v>
      </c>
      <c r="H51" s="38" t="s">
        <v>32</v>
      </c>
      <c r="I51" s="30" t="s">
        <v>68</v>
      </c>
    </row>
    <row r="52" spans="1:9" ht="25.5" x14ac:dyDescent="0.25">
      <c r="A52" s="39" t="s">
        <v>95</v>
      </c>
      <c r="B52" s="36" t="s">
        <v>46</v>
      </c>
      <c r="C52" s="70">
        <v>500000</v>
      </c>
      <c r="D52" s="27">
        <v>43781</v>
      </c>
      <c r="E52" s="27">
        <v>44147</v>
      </c>
      <c r="F52" s="34">
        <f t="shared" si="1"/>
        <v>0.95784387999999998</v>
      </c>
      <c r="G52" s="71">
        <v>478921.94</v>
      </c>
      <c r="H52" s="38" t="s">
        <v>32</v>
      </c>
      <c r="I52" s="50" t="s">
        <v>96</v>
      </c>
    </row>
    <row r="53" spans="1:9" ht="25.5" x14ac:dyDescent="0.25">
      <c r="A53" s="39" t="s">
        <v>97</v>
      </c>
      <c r="B53" s="36" t="s">
        <v>56</v>
      </c>
      <c r="C53" s="70">
        <v>1000000</v>
      </c>
      <c r="D53" s="27">
        <v>43101</v>
      </c>
      <c r="E53" s="27">
        <v>43281</v>
      </c>
      <c r="F53" s="34">
        <f t="shared" si="1"/>
        <v>0.65908199999999995</v>
      </c>
      <c r="G53" s="71">
        <v>659082</v>
      </c>
      <c r="H53" s="38" t="s">
        <v>32</v>
      </c>
      <c r="I53" s="50" t="s">
        <v>98</v>
      </c>
    </row>
    <row r="54" spans="1:9" ht="25.5" x14ac:dyDescent="0.25">
      <c r="A54" s="39" t="s">
        <v>99</v>
      </c>
      <c r="B54" s="36" t="s">
        <v>100</v>
      </c>
      <c r="C54" s="70">
        <v>600000</v>
      </c>
      <c r="D54" s="27">
        <v>43101</v>
      </c>
      <c r="E54" s="27">
        <v>43176</v>
      </c>
      <c r="F54" s="34">
        <f t="shared" si="1"/>
        <v>0.50383461666666673</v>
      </c>
      <c r="G54" s="71">
        <v>302300.77</v>
      </c>
      <c r="H54" s="38" t="s">
        <v>32</v>
      </c>
      <c r="I54" s="50" t="s">
        <v>101</v>
      </c>
    </row>
    <row r="55" spans="1:9" x14ac:dyDescent="0.25">
      <c r="A55" s="39" t="s">
        <v>102</v>
      </c>
      <c r="B55" s="36" t="s">
        <v>100</v>
      </c>
      <c r="C55" s="70">
        <v>578571.43000000005</v>
      </c>
      <c r="D55" s="27"/>
      <c r="E55" s="27"/>
      <c r="F55" s="34">
        <f t="shared" si="1"/>
        <v>0.36863026575646846</v>
      </c>
      <c r="G55" s="71">
        <v>213278.94</v>
      </c>
      <c r="H55" s="38" t="s">
        <v>32</v>
      </c>
      <c r="I55" s="50" t="s">
        <v>103</v>
      </c>
    </row>
    <row r="56" spans="1:9" ht="25.5" x14ac:dyDescent="0.25">
      <c r="A56" s="39" t="s">
        <v>104</v>
      </c>
      <c r="B56" s="36" t="s">
        <v>61</v>
      </c>
      <c r="C56" s="70">
        <v>290000</v>
      </c>
      <c r="D56" s="27">
        <v>43373</v>
      </c>
      <c r="E56" s="27">
        <v>43921</v>
      </c>
      <c r="F56" s="34">
        <f t="shared" si="1"/>
        <v>0.79650941379310336</v>
      </c>
      <c r="G56" s="71">
        <v>230987.72999999998</v>
      </c>
      <c r="H56" s="38" t="s">
        <v>32</v>
      </c>
      <c r="I56" s="30" t="s">
        <v>68</v>
      </c>
    </row>
    <row r="57" spans="1:9" ht="25.5" x14ac:dyDescent="0.25">
      <c r="A57" s="39" t="s">
        <v>105</v>
      </c>
      <c r="B57" s="36" t="s">
        <v>106</v>
      </c>
      <c r="C57" s="70">
        <v>500000</v>
      </c>
      <c r="D57" s="27">
        <v>43601</v>
      </c>
      <c r="E57" s="27">
        <v>43921</v>
      </c>
      <c r="F57" s="34">
        <f t="shared" si="1"/>
        <v>0.76250395999999998</v>
      </c>
      <c r="G57" s="71">
        <v>381251.98</v>
      </c>
      <c r="H57" s="38" t="s">
        <v>32</v>
      </c>
      <c r="I57" s="72" t="s">
        <v>68</v>
      </c>
    </row>
    <row r="58" spans="1:9" ht="25.5" x14ac:dyDescent="0.25">
      <c r="A58" s="39" t="s">
        <v>107</v>
      </c>
      <c r="B58" s="36" t="s">
        <v>106</v>
      </c>
      <c r="C58" s="70">
        <v>500000</v>
      </c>
      <c r="D58" s="27">
        <v>43471</v>
      </c>
      <c r="E58" s="27">
        <v>43921</v>
      </c>
      <c r="F58" s="34">
        <f t="shared" si="1"/>
        <v>0.93224456000000011</v>
      </c>
      <c r="G58" s="71">
        <v>466122.28</v>
      </c>
      <c r="H58" s="38" t="s">
        <v>32</v>
      </c>
      <c r="I58" s="50" t="s">
        <v>108</v>
      </c>
    </row>
    <row r="59" spans="1:9" x14ac:dyDescent="0.25">
      <c r="A59" s="39" t="s">
        <v>109</v>
      </c>
      <c r="B59" s="36" t="s">
        <v>106</v>
      </c>
      <c r="C59" s="70">
        <v>678571.43</v>
      </c>
      <c r="D59" s="27">
        <v>43471</v>
      </c>
      <c r="E59" s="27">
        <v>43921</v>
      </c>
      <c r="F59" s="34">
        <f t="shared" si="1"/>
        <v>0.71049557745158809</v>
      </c>
      <c r="G59" s="71">
        <v>482121.99999999994</v>
      </c>
      <c r="H59" s="38" t="s">
        <v>28</v>
      </c>
      <c r="I59" s="50" t="s">
        <v>68</v>
      </c>
    </row>
    <row r="60" spans="1:9" ht="25.5" x14ac:dyDescent="0.25">
      <c r="A60" s="39" t="s">
        <v>110</v>
      </c>
      <c r="B60" s="36" t="s">
        <v>111</v>
      </c>
      <c r="C60" s="70">
        <v>578571.43000000005</v>
      </c>
      <c r="D60" s="27">
        <v>43471</v>
      </c>
      <c r="E60" s="27">
        <v>43921</v>
      </c>
      <c r="F60" s="34">
        <f t="shared" si="1"/>
        <v>0.91525108662900956</v>
      </c>
      <c r="G60" s="71">
        <v>529538.13</v>
      </c>
      <c r="H60" s="38" t="s">
        <v>32</v>
      </c>
      <c r="I60" s="50" t="s">
        <v>112</v>
      </c>
    </row>
    <row r="61" spans="1:9" ht="25.5" x14ac:dyDescent="0.25">
      <c r="A61" s="39" t="s">
        <v>113</v>
      </c>
      <c r="B61" s="36" t="s">
        <v>114</v>
      </c>
      <c r="C61" s="70">
        <v>839285.7</v>
      </c>
      <c r="D61" s="27">
        <v>43936</v>
      </c>
      <c r="E61" s="27">
        <v>44058</v>
      </c>
      <c r="F61" s="34">
        <f t="shared" si="1"/>
        <v>0.86300377809368145</v>
      </c>
      <c r="G61" s="71">
        <v>724306.7300000001</v>
      </c>
      <c r="H61" s="38" t="s">
        <v>32</v>
      </c>
      <c r="I61" s="30" t="s">
        <v>68</v>
      </c>
    </row>
    <row r="62" spans="1:9" x14ac:dyDescent="0.25">
      <c r="A62" s="39" t="s">
        <v>115</v>
      </c>
      <c r="B62" s="36" t="s">
        <v>114</v>
      </c>
      <c r="C62" s="70">
        <v>839285.73</v>
      </c>
      <c r="D62" s="27">
        <v>43997</v>
      </c>
      <c r="E62" s="27">
        <v>44120</v>
      </c>
      <c r="F62" s="34">
        <f t="shared" si="1"/>
        <v>0.81424046135039141</v>
      </c>
      <c r="G62" s="71">
        <v>683380.4</v>
      </c>
      <c r="H62" s="38" t="s">
        <v>32</v>
      </c>
      <c r="I62" s="72" t="s">
        <v>68</v>
      </c>
    </row>
    <row r="63" spans="1:9" ht="25.5" x14ac:dyDescent="0.25">
      <c r="A63" s="39" t="s">
        <v>116</v>
      </c>
      <c r="B63" s="36" t="s">
        <v>37</v>
      </c>
      <c r="C63" s="70">
        <v>16478571.43</v>
      </c>
      <c r="D63" s="27">
        <v>44593</v>
      </c>
      <c r="E63" s="27">
        <v>44757</v>
      </c>
      <c r="F63" s="34">
        <f t="shared" si="1"/>
        <v>0.98551803589202269</v>
      </c>
      <c r="G63" s="71">
        <v>16239929.35</v>
      </c>
      <c r="H63" s="38" t="s">
        <v>32</v>
      </c>
      <c r="I63" s="73" t="s">
        <v>117</v>
      </c>
    </row>
    <row r="64" spans="1:9" ht="25.5" x14ac:dyDescent="0.25">
      <c r="A64" s="39" t="s">
        <v>118</v>
      </c>
      <c r="B64" s="36" t="s">
        <v>37</v>
      </c>
      <c r="C64" s="70">
        <v>1678571.43</v>
      </c>
      <c r="D64" s="27"/>
      <c r="E64" s="27"/>
      <c r="F64" s="34">
        <f t="shared" si="1"/>
        <v>0</v>
      </c>
      <c r="G64" s="35">
        <v>0</v>
      </c>
      <c r="H64" s="38" t="s">
        <v>32</v>
      </c>
      <c r="I64" s="30" t="s">
        <v>86</v>
      </c>
    </row>
    <row r="65" spans="1:9" ht="25.5" x14ac:dyDescent="0.25">
      <c r="A65" s="39" t="s">
        <v>119</v>
      </c>
      <c r="B65" s="36" t="s">
        <v>31</v>
      </c>
      <c r="C65" s="70">
        <v>500000</v>
      </c>
      <c r="D65" s="27">
        <v>44013</v>
      </c>
      <c r="E65" s="27">
        <v>44109</v>
      </c>
      <c r="F65" s="34">
        <f t="shared" si="1"/>
        <v>5.94E-3</v>
      </c>
      <c r="G65" s="71">
        <v>2970</v>
      </c>
      <c r="H65" s="38" t="s">
        <v>32</v>
      </c>
      <c r="I65" s="50" t="s">
        <v>120</v>
      </c>
    </row>
    <row r="66" spans="1:9" ht="25.5" x14ac:dyDescent="0.25">
      <c r="A66" s="39" t="s">
        <v>121</v>
      </c>
      <c r="B66" s="36" t="s">
        <v>31</v>
      </c>
      <c r="C66" s="70">
        <v>459855</v>
      </c>
      <c r="D66" s="27">
        <v>44621</v>
      </c>
      <c r="E66" s="27">
        <v>44711</v>
      </c>
      <c r="F66" s="34">
        <f t="shared" si="1"/>
        <v>0.90956062237009494</v>
      </c>
      <c r="G66" s="71">
        <v>418266</v>
      </c>
      <c r="H66" s="38" t="s">
        <v>32</v>
      </c>
      <c r="I66" s="30" t="s">
        <v>122</v>
      </c>
    </row>
    <row r="67" spans="1:9" x14ac:dyDescent="0.25">
      <c r="A67" s="39" t="s">
        <v>123</v>
      </c>
      <c r="B67" s="36" t="s">
        <v>66</v>
      </c>
      <c r="C67" s="70">
        <v>600000</v>
      </c>
      <c r="D67" s="27"/>
      <c r="E67" s="27"/>
      <c r="F67" s="34">
        <f t="shared" si="1"/>
        <v>0.81842499999999996</v>
      </c>
      <c r="G67" s="71">
        <v>491055</v>
      </c>
      <c r="H67" s="38" t="s">
        <v>32</v>
      </c>
      <c r="I67" s="50" t="s">
        <v>120</v>
      </c>
    </row>
    <row r="68" spans="1:9" ht="25.5" x14ac:dyDescent="0.25">
      <c r="A68" s="39" t="s">
        <v>124</v>
      </c>
      <c r="B68" s="36" t="s">
        <v>125</v>
      </c>
      <c r="C68" s="70">
        <v>1678571.43</v>
      </c>
      <c r="D68" s="27">
        <v>44013</v>
      </c>
      <c r="E68" s="27">
        <v>44185</v>
      </c>
      <c r="F68" s="34">
        <f t="shared" si="1"/>
        <v>0.7070705653556848</v>
      </c>
      <c r="G68" s="71">
        <v>1186868.4500000002</v>
      </c>
      <c r="H68" s="38" t="s">
        <v>32</v>
      </c>
      <c r="I68" s="30" t="s">
        <v>126</v>
      </c>
    </row>
    <row r="69" spans="1:9" ht="25.5" x14ac:dyDescent="0.25">
      <c r="A69" s="39" t="s">
        <v>127</v>
      </c>
      <c r="B69" s="36" t="s">
        <v>73</v>
      </c>
      <c r="C69" s="70">
        <v>2478571.4300000002</v>
      </c>
      <c r="D69" s="27">
        <v>44105</v>
      </c>
      <c r="E69" s="27">
        <v>44285</v>
      </c>
      <c r="F69" s="34">
        <f t="shared" si="1"/>
        <v>0.84717707732151171</v>
      </c>
      <c r="G69" s="71">
        <v>2099788.9</v>
      </c>
      <c r="H69" s="38" t="s">
        <v>32</v>
      </c>
      <c r="I69" s="30" t="s">
        <v>128</v>
      </c>
    </row>
    <row r="70" spans="1:9" x14ac:dyDescent="0.25">
      <c r="A70" s="39" t="s">
        <v>129</v>
      </c>
      <c r="B70" s="36" t="s">
        <v>100</v>
      </c>
      <c r="C70" s="70">
        <v>1678571.43</v>
      </c>
      <c r="D70" s="27">
        <v>44105</v>
      </c>
      <c r="E70" s="27">
        <v>44226</v>
      </c>
      <c r="F70" s="34">
        <f t="shared" si="1"/>
        <v>0.36842697840984939</v>
      </c>
      <c r="G70" s="71">
        <v>618431</v>
      </c>
      <c r="H70" s="38" t="s">
        <v>32</v>
      </c>
      <c r="I70" s="30" t="s">
        <v>130</v>
      </c>
    </row>
    <row r="71" spans="1:9" ht="25.5" x14ac:dyDescent="0.25">
      <c r="A71" s="39" t="s">
        <v>131</v>
      </c>
      <c r="B71" s="36" t="s">
        <v>132</v>
      </c>
      <c r="C71" s="70">
        <v>3878571.43</v>
      </c>
      <c r="D71" s="27">
        <v>44105</v>
      </c>
      <c r="E71" s="27">
        <v>44344</v>
      </c>
      <c r="F71" s="34">
        <f t="shared" si="1"/>
        <v>0.90140200666615033</v>
      </c>
      <c r="G71" s="71">
        <v>3496152.0700000003</v>
      </c>
      <c r="H71" s="38" t="s">
        <v>32</v>
      </c>
      <c r="I71" s="30" t="s">
        <v>133</v>
      </c>
    </row>
    <row r="72" spans="1:9" ht="25.5" x14ac:dyDescent="0.25">
      <c r="A72" s="39" t="s">
        <v>134</v>
      </c>
      <c r="B72" s="36" t="s">
        <v>135</v>
      </c>
      <c r="C72" s="70">
        <v>2080000</v>
      </c>
      <c r="D72" s="27">
        <v>44115</v>
      </c>
      <c r="E72" s="27">
        <v>44301</v>
      </c>
      <c r="F72" s="34">
        <f t="shared" si="1"/>
        <v>0.90158471634615378</v>
      </c>
      <c r="G72" s="71">
        <v>1875296.21</v>
      </c>
      <c r="H72" s="38" t="s">
        <v>32</v>
      </c>
      <c r="I72" s="39" t="s">
        <v>133</v>
      </c>
    </row>
    <row r="73" spans="1:9" ht="25.5" x14ac:dyDescent="0.25">
      <c r="A73" s="39" t="s">
        <v>136</v>
      </c>
      <c r="B73" s="36" t="s">
        <v>73</v>
      </c>
      <c r="C73" s="70">
        <v>11700000</v>
      </c>
      <c r="D73" s="27">
        <v>44593</v>
      </c>
      <c r="E73" s="69">
        <v>44757</v>
      </c>
      <c r="F73" s="34">
        <f t="shared" si="1"/>
        <v>0.61274061623931619</v>
      </c>
      <c r="G73" s="71">
        <v>7169065.21</v>
      </c>
      <c r="H73" s="38" t="s">
        <v>32</v>
      </c>
      <c r="I73" s="50" t="s">
        <v>117</v>
      </c>
    </row>
    <row r="74" spans="1:9" ht="25.5" x14ac:dyDescent="0.25">
      <c r="A74" s="39" t="s">
        <v>137</v>
      </c>
      <c r="B74" s="36" t="s">
        <v>37</v>
      </c>
      <c r="C74" s="70">
        <v>700000</v>
      </c>
      <c r="D74" s="27"/>
      <c r="E74" s="27"/>
      <c r="F74" s="34">
        <f t="shared" si="1"/>
        <v>0.87222592857142855</v>
      </c>
      <c r="G74" s="71">
        <v>610558.15</v>
      </c>
      <c r="H74" s="38" t="s">
        <v>32</v>
      </c>
      <c r="I74" s="30" t="s">
        <v>68</v>
      </c>
    </row>
    <row r="75" spans="1:9" ht="38.25" x14ac:dyDescent="0.25">
      <c r="A75" s="39" t="s">
        <v>138</v>
      </c>
      <c r="B75" s="36" t="s">
        <v>91</v>
      </c>
      <c r="C75" s="70">
        <v>500000</v>
      </c>
      <c r="D75" s="27">
        <v>44663</v>
      </c>
      <c r="E75" s="27">
        <v>44663</v>
      </c>
      <c r="F75" s="34">
        <f t="shared" si="1"/>
        <v>0.84322010000000014</v>
      </c>
      <c r="G75" s="71">
        <v>421610.05000000005</v>
      </c>
      <c r="H75" s="38" t="s">
        <v>32</v>
      </c>
      <c r="I75" s="30" t="s">
        <v>53</v>
      </c>
    </row>
    <row r="76" spans="1:9" ht="25.5" x14ac:dyDescent="0.25">
      <c r="A76" s="39" t="s">
        <v>139</v>
      </c>
      <c r="B76" s="36" t="s">
        <v>106</v>
      </c>
      <c r="C76" s="70">
        <v>300000</v>
      </c>
      <c r="D76" s="27">
        <v>44516</v>
      </c>
      <c r="E76" s="27">
        <v>44560</v>
      </c>
      <c r="F76" s="34">
        <f t="shared" si="1"/>
        <v>0.8460512</v>
      </c>
      <c r="G76" s="71">
        <v>253815.36000000002</v>
      </c>
      <c r="H76" s="38" t="s">
        <v>32</v>
      </c>
      <c r="I76" s="30" t="s">
        <v>53</v>
      </c>
    </row>
    <row r="77" spans="1:9" ht="25.5" x14ac:dyDescent="0.25">
      <c r="A77" s="39" t="s">
        <v>140</v>
      </c>
      <c r="B77" s="36" t="s">
        <v>111</v>
      </c>
      <c r="C77" s="70">
        <v>200000</v>
      </c>
      <c r="D77" s="27">
        <v>44593</v>
      </c>
      <c r="E77" s="27">
        <v>44626</v>
      </c>
      <c r="F77" s="34">
        <f t="shared" si="1"/>
        <v>3.9559799999999957E-2</v>
      </c>
      <c r="G77" s="71">
        <v>7911.9599999999919</v>
      </c>
      <c r="H77" s="38" t="s">
        <v>32</v>
      </c>
      <c r="I77" s="30" t="s">
        <v>53</v>
      </c>
    </row>
    <row r="78" spans="1:9" ht="25.5" x14ac:dyDescent="0.25">
      <c r="A78" s="39" t="s">
        <v>141</v>
      </c>
      <c r="B78" s="36" t="s">
        <v>73</v>
      </c>
      <c r="C78" s="70">
        <v>2200000</v>
      </c>
      <c r="D78" s="27">
        <v>44212</v>
      </c>
      <c r="E78" s="27">
        <v>44286</v>
      </c>
      <c r="F78" s="34">
        <f t="shared" si="1"/>
        <v>0</v>
      </c>
      <c r="G78" s="35">
        <v>0</v>
      </c>
      <c r="H78" s="38" t="s">
        <v>32</v>
      </c>
      <c r="I78" s="30" t="s">
        <v>53</v>
      </c>
    </row>
    <row r="79" spans="1:9" ht="25.5" x14ac:dyDescent="0.25">
      <c r="A79" s="39" t="s">
        <v>142</v>
      </c>
      <c r="B79" s="36" t="s">
        <v>132</v>
      </c>
      <c r="C79" s="70">
        <v>600000</v>
      </c>
      <c r="D79" s="27"/>
      <c r="E79" s="27"/>
      <c r="F79" s="34">
        <f t="shared" si="1"/>
        <v>0</v>
      </c>
      <c r="G79" s="35">
        <v>0</v>
      </c>
      <c r="H79" s="38" t="s">
        <v>32</v>
      </c>
      <c r="I79" s="50" t="s">
        <v>98</v>
      </c>
    </row>
    <row r="80" spans="1:9" ht="25.5" x14ac:dyDescent="0.25">
      <c r="A80" s="39" t="s">
        <v>143</v>
      </c>
      <c r="B80" s="36" t="s">
        <v>39</v>
      </c>
      <c r="C80" s="70">
        <v>1678571.43</v>
      </c>
      <c r="D80" s="27">
        <v>44378</v>
      </c>
      <c r="E80" s="27">
        <v>44439</v>
      </c>
      <c r="F80" s="34">
        <f t="shared" si="1"/>
        <v>0.70553661216550079</v>
      </c>
      <c r="G80" s="71">
        <v>1184293.6000000001</v>
      </c>
      <c r="H80" s="38" t="s">
        <v>32</v>
      </c>
      <c r="I80" s="30" t="s">
        <v>53</v>
      </c>
    </row>
    <row r="81" spans="1:9" ht="25.5" x14ac:dyDescent="0.25">
      <c r="A81" s="39" t="s">
        <v>144</v>
      </c>
      <c r="B81" s="36" t="s">
        <v>106</v>
      </c>
      <c r="C81" s="70">
        <v>4800000</v>
      </c>
      <c r="D81" s="27">
        <v>44461</v>
      </c>
      <c r="E81" s="27">
        <v>44640</v>
      </c>
      <c r="F81" s="34">
        <f t="shared" si="1"/>
        <v>0.84942961041666665</v>
      </c>
      <c r="G81" s="71">
        <v>4077262.13</v>
      </c>
      <c r="H81" s="38" t="s">
        <v>32</v>
      </c>
      <c r="I81" s="30" t="s">
        <v>145</v>
      </c>
    </row>
    <row r="82" spans="1:9" ht="25.5" x14ac:dyDescent="0.25">
      <c r="A82" s="39" t="s">
        <v>146</v>
      </c>
      <c r="B82" s="36" t="s">
        <v>114</v>
      </c>
      <c r="C82" s="70">
        <v>1000000</v>
      </c>
      <c r="D82" s="27">
        <v>44317</v>
      </c>
      <c r="E82" s="27">
        <v>44362</v>
      </c>
      <c r="F82" s="34">
        <f t="shared" si="1"/>
        <v>0.48620143999999998</v>
      </c>
      <c r="G82" s="71">
        <v>486201.44</v>
      </c>
      <c r="H82" s="38" t="s">
        <v>28</v>
      </c>
      <c r="I82" s="30" t="s">
        <v>147</v>
      </c>
    </row>
    <row r="83" spans="1:9" ht="25.5" x14ac:dyDescent="0.25">
      <c r="A83" s="39" t="s">
        <v>148</v>
      </c>
      <c r="B83" s="36" t="s">
        <v>111</v>
      </c>
      <c r="C83" s="70">
        <v>1000000</v>
      </c>
      <c r="D83" s="74">
        <v>45047</v>
      </c>
      <c r="E83" s="74">
        <v>45137</v>
      </c>
      <c r="F83" s="34">
        <f t="shared" si="1"/>
        <v>0.58391199999999999</v>
      </c>
      <c r="G83" s="71">
        <v>583912</v>
      </c>
      <c r="H83" s="38" t="s">
        <v>32</v>
      </c>
      <c r="I83" s="30" t="s">
        <v>98</v>
      </c>
    </row>
    <row r="84" spans="1:9" ht="25.5" x14ac:dyDescent="0.25">
      <c r="A84" s="39" t="s">
        <v>149</v>
      </c>
      <c r="B84" s="36" t="s">
        <v>150</v>
      </c>
      <c r="C84" s="70">
        <v>1678571.43</v>
      </c>
      <c r="D84" s="74">
        <v>44378</v>
      </c>
      <c r="E84" s="74">
        <v>44498</v>
      </c>
      <c r="F84" s="34">
        <f t="shared" si="1"/>
        <v>0.35130793927548259</v>
      </c>
      <c r="G84" s="71">
        <v>589695.47</v>
      </c>
      <c r="H84" s="38" t="s">
        <v>32</v>
      </c>
      <c r="I84" s="30" t="s">
        <v>151</v>
      </c>
    </row>
    <row r="85" spans="1:9" x14ac:dyDescent="0.25">
      <c r="A85" s="39" t="s">
        <v>152</v>
      </c>
      <c r="B85" s="36" t="s">
        <v>39</v>
      </c>
      <c r="C85" s="70">
        <v>500000</v>
      </c>
      <c r="D85" s="74">
        <v>44378</v>
      </c>
      <c r="E85" s="74">
        <v>44423</v>
      </c>
      <c r="F85" s="34">
        <f t="shared" si="1"/>
        <v>0.37995080000000003</v>
      </c>
      <c r="G85" s="71">
        <v>189975.40000000002</v>
      </c>
      <c r="H85" s="38" t="s">
        <v>32</v>
      </c>
      <c r="I85" s="50" t="s">
        <v>68</v>
      </c>
    </row>
    <row r="86" spans="1:9" ht="25.5" x14ac:dyDescent="0.25">
      <c r="A86" s="39" t="s">
        <v>153</v>
      </c>
      <c r="B86" s="36" t="s">
        <v>58</v>
      </c>
      <c r="C86" s="70">
        <v>1678571.43</v>
      </c>
      <c r="D86" s="74">
        <v>44545</v>
      </c>
      <c r="E86" s="74">
        <v>44607</v>
      </c>
      <c r="F86" s="34">
        <f t="shared" si="1"/>
        <v>0.76309015339311481</v>
      </c>
      <c r="G86" s="71">
        <v>1280901.33</v>
      </c>
      <c r="H86" s="38" t="s">
        <v>32</v>
      </c>
      <c r="I86" s="50" t="s">
        <v>154</v>
      </c>
    </row>
    <row r="87" spans="1:9" ht="38.25" x14ac:dyDescent="0.25">
      <c r="A87" s="39" t="s">
        <v>155</v>
      </c>
      <c r="B87" s="36" t="s">
        <v>156</v>
      </c>
      <c r="C87" s="70">
        <v>1100000</v>
      </c>
      <c r="D87" s="74">
        <v>44939</v>
      </c>
      <c r="E87" s="74">
        <v>45029</v>
      </c>
      <c r="F87" s="34">
        <f t="shared" si="1"/>
        <v>0.77444268181818177</v>
      </c>
      <c r="G87" s="71">
        <v>851886.95</v>
      </c>
      <c r="H87" s="38" t="s">
        <v>32</v>
      </c>
      <c r="I87" s="30" t="s">
        <v>157</v>
      </c>
    </row>
    <row r="88" spans="1:9" ht="25.5" x14ac:dyDescent="0.25">
      <c r="A88" s="39" t="s">
        <v>158</v>
      </c>
      <c r="B88" s="36" t="s">
        <v>88</v>
      </c>
      <c r="C88" s="70">
        <v>1678571.43</v>
      </c>
      <c r="D88" s="74">
        <v>44669</v>
      </c>
      <c r="E88" s="74">
        <v>44727</v>
      </c>
      <c r="F88" s="34">
        <f t="shared" si="1"/>
        <v>0.34614860566285222</v>
      </c>
      <c r="G88" s="71">
        <v>581035.15999999992</v>
      </c>
      <c r="H88" s="38" t="s">
        <v>32</v>
      </c>
      <c r="I88" s="30" t="s">
        <v>159</v>
      </c>
    </row>
    <row r="89" spans="1:9" ht="25.5" x14ac:dyDescent="0.25">
      <c r="A89" s="39" t="s">
        <v>160</v>
      </c>
      <c r="B89" s="36" t="s">
        <v>56</v>
      </c>
      <c r="C89" s="70">
        <v>178571.43</v>
      </c>
      <c r="D89" s="74">
        <v>44564</v>
      </c>
      <c r="E89" s="74">
        <v>44607</v>
      </c>
      <c r="F89" s="34">
        <f t="shared" si="1"/>
        <v>0.85803916113568679</v>
      </c>
      <c r="G89" s="71">
        <v>153221.28</v>
      </c>
      <c r="H89" s="38" t="s">
        <v>32</v>
      </c>
      <c r="I89" s="30" t="s">
        <v>161</v>
      </c>
    </row>
    <row r="90" spans="1:9" ht="25.5" x14ac:dyDescent="0.25">
      <c r="A90" s="39" t="s">
        <v>162</v>
      </c>
      <c r="B90" s="36" t="s">
        <v>163</v>
      </c>
      <c r="C90" s="70">
        <v>200000</v>
      </c>
      <c r="D90" s="74"/>
      <c r="E90" s="74"/>
      <c r="F90" s="34">
        <f t="shared" si="1"/>
        <v>5.3499999999999997E-3</v>
      </c>
      <c r="G90" s="71">
        <v>1070</v>
      </c>
      <c r="H90" s="38" t="s">
        <v>32</v>
      </c>
      <c r="I90" s="30" t="s">
        <v>164</v>
      </c>
    </row>
    <row r="91" spans="1:9" x14ac:dyDescent="0.25">
      <c r="A91" s="39" t="s">
        <v>165</v>
      </c>
      <c r="B91" s="36" t="s">
        <v>64</v>
      </c>
      <c r="C91" s="70">
        <v>25000000</v>
      </c>
      <c r="D91" s="74">
        <v>45289</v>
      </c>
      <c r="E91" s="74">
        <v>45443</v>
      </c>
      <c r="F91" s="34">
        <f t="shared" si="1"/>
        <v>0.65025680000000008</v>
      </c>
      <c r="G91" s="71">
        <v>16256420.000000002</v>
      </c>
      <c r="H91" s="38" t="s">
        <v>32</v>
      </c>
      <c r="I91" s="30" t="s">
        <v>53</v>
      </c>
    </row>
    <row r="92" spans="1:9" ht="25.5" x14ac:dyDescent="0.25">
      <c r="A92" s="39" t="s">
        <v>166</v>
      </c>
      <c r="B92" s="36" t="s">
        <v>106</v>
      </c>
      <c r="C92" s="70">
        <v>500000</v>
      </c>
      <c r="D92" s="74">
        <v>44564</v>
      </c>
      <c r="E92" s="74">
        <v>44612</v>
      </c>
      <c r="F92" s="34">
        <f t="shared" si="1"/>
        <v>0.24249290000000001</v>
      </c>
      <c r="G92" s="71">
        <v>121246.45000000001</v>
      </c>
      <c r="H92" s="38" t="s">
        <v>32</v>
      </c>
      <c r="I92" s="30" t="s">
        <v>167</v>
      </c>
    </row>
    <row r="93" spans="1:9" ht="25.5" x14ac:dyDescent="0.25">
      <c r="A93" s="39" t="s">
        <v>168</v>
      </c>
      <c r="B93" s="36" t="s">
        <v>91</v>
      </c>
      <c r="C93" s="70">
        <v>1300000</v>
      </c>
      <c r="D93" s="74">
        <v>44652</v>
      </c>
      <c r="E93" s="74">
        <v>44722</v>
      </c>
      <c r="F93" s="34">
        <f t="shared" si="1"/>
        <v>0.85967453846153841</v>
      </c>
      <c r="G93" s="71">
        <v>1117576.8999999999</v>
      </c>
      <c r="H93" s="38" t="s">
        <v>32</v>
      </c>
      <c r="I93" s="50" t="s">
        <v>169</v>
      </c>
    </row>
    <row r="94" spans="1:9" ht="25.5" x14ac:dyDescent="0.25">
      <c r="A94" s="39" t="s">
        <v>170</v>
      </c>
      <c r="B94" s="31" t="s">
        <v>73</v>
      </c>
      <c r="C94" s="70">
        <v>3357142.86</v>
      </c>
      <c r="D94" s="74"/>
      <c r="E94" s="74"/>
      <c r="F94" s="34">
        <f t="shared" si="1"/>
        <v>0</v>
      </c>
      <c r="G94" s="35">
        <v>0</v>
      </c>
      <c r="H94" s="38" t="s">
        <v>32</v>
      </c>
      <c r="I94" s="30" t="s">
        <v>33</v>
      </c>
    </row>
    <row r="95" spans="1:9" ht="38.25" x14ac:dyDescent="0.25">
      <c r="A95" s="39" t="s">
        <v>171</v>
      </c>
      <c r="B95" s="36" t="s">
        <v>156</v>
      </c>
      <c r="C95" s="70">
        <v>150000</v>
      </c>
      <c r="D95" s="74">
        <v>44669</v>
      </c>
      <c r="E95" s="74">
        <v>44696</v>
      </c>
      <c r="F95" s="34">
        <f t="shared" si="1"/>
        <v>0.65095933333333333</v>
      </c>
      <c r="G95" s="71">
        <v>97643.9</v>
      </c>
      <c r="H95" s="38" t="s">
        <v>32</v>
      </c>
      <c r="I95" s="30" t="s">
        <v>172</v>
      </c>
    </row>
    <row r="96" spans="1:9" ht="25.5" x14ac:dyDescent="0.25">
      <c r="A96" s="39" t="s">
        <v>173</v>
      </c>
      <c r="B96" s="36" t="s">
        <v>111</v>
      </c>
      <c r="C96" s="70">
        <v>1678571.43</v>
      </c>
      <c r="D96" s="74">
        <v>44682</v>
      </c>
      <c r="E96" s="74">
        <v>44834</v>
      </c>
      <c r="F96" s="34">
        <f t="shared" si="1"/>
        <v>1</v>
      </c>
      <c r="G96" s="71">
        <v>1678571.43</v>
      </c>
      <c r="H96" s="38" t="s">
        <v>32</v>
      </c>
      <c r="I96" s="30" t="s">
        <v>174</v>
      </c>
    </row>
    <row r="97" spans="1:9" x14ac:dyDescent="0.25">
      <c r="A97" s="39" t="s">
        <v>175</v>
      </c>
      <c r="B97" s="36" t="s">
        <v>61</v>
      </c>
      <c r="C97" s="70">
        <v>650000</v>
      </c>
      <c r="D97" s="74"/>
      <c r="E97" s="74"/>
      <c r="F97" s="34">
        <f t="shared" si="1"/>
        <v>0.32709460000000001</v>
      </c>
      <c r="G97" s="71">
        <v>212611.49</v>
      </c>
      <c r="H97" s="38" t="s">
        <v>32</v>
      </c>
      <c r="I97" s="30" t="s">
        <v>167</v>
      </c>
    </row>
    <row r="98" spans="1:9" ht="25.5" x14ac:dyDescent="0.25">
      <c r="A98" s="39" t="s">
        <v>176</v>
      </c>
      <c r="B98" s="36" t="s">
        <v>39</v>
      </c>
      <c r="C98" s="70">
        <v>1678571.43</v>
      </c>
      <c r="D98" s="27">
        <v>44846</v>
      </c>
      <c r="E98" s="27">
        <v>44910</v>
      </c>
      <c r="F98" s="34">
        <f t="shared" si="1"/>
        <v>0.85143540778601257</v>
      </c>
      <c r="G98" s="71">
        <v>1429195.1500000001</v>
      </c>
      <c r="H98" s="38" t="s">
        <v>32</v>
      </c>
      <c r="I98" s="30" t="s">
        <v>68</v>
      </c>
    </row>
    <row r="99" spans="1:9" x14ac:dyDescent="0.25">
      <c r="A99" s="39" t="s">
        <v>177</v>
      </c>
      <c r="B99" s="36" t="s">
        <v>178</v>
      </c>
      <c r="C99" s="70">
        <v>1678571.43</v>
      </c>
      <c r="D99" s="27"/>
      <c r="E99" s="27"/>
      <c r="F99" s="34">
        <f t="shared" si="1"/>
        <v>0</v>
      </c>
      <c r="G99" s="35">
        <v>0</v>
      </c>
      <c r="H99" s="38" t="s">
        <v>32</v>
      </c>
      <c r="I99" s="50" t="s">
        <v>167</v>
      </c>
    </row>
    <row r="100" spans="1:9" ht="25.5" x14ac:dyDescent="0.25">
      <c r="A100" s="39" t="s">
        <v>179</v>
      </c>
      <c r="B100" s="36" t="s">
        <v>39</v>
      </c>
      <c r="C100" s="70">
        <v>1200000</v>
      </c>
      <c r="D100" s="27">
        <v>44565</v>
      </c>
      <c r="E100" s="27">
        <v>44840</v>
      </c>
      <c r="F100" s="34">
        <f t="shared" si="1"/>
        <v>0.68523958333333346</v>
      </c>
      <c r="G100" s="71">
        <v>822287.50000000012</v>
      </c>
      <c r="H100" s="38" t="s">
        <v>32</v>
      </c>
      <c r="I100" s="72" t="s">
        <v>167</v>
      </c>
    </row>
    <row r="101" spans="1:9" ht="25.5" x14ac:dyDescent="0.25">
      <c r="A101" s="39" t="s">
        <v>180</v>
      </c>
      <c r="B101" s="36" t="s">
        <v>58</v>
      </c>
      <c r="C101" s="70">
        <v>550000</v>
      </c>
      <c r="D101" s="27">
        <v>44743</v>
      </c>
      <c r="E101" s="27">
        <v>44819</v>
      </c>
      <c r="F101" s="34">
        <f t="shared" si="1"/>
        <v>4.5751381818181835E-2</v>
      </c>
      <c r="G101" s="71">
        <v>25163.260000000009</v>
      </c>
      <c r="H101" s="38" t="s">
        <v>32</v>
      </c>
      <c r="I101" s="30" t="s">
        <v>181</v>
      </c>
    </row>
    <row r="102" spans="1:9" ht="25.5" x14ac:dyDescent="0.25">
      <c r="A102" s="39" t="s">
        <v>182</v>
      </c>
      <c r="B102" s="36" t="s">
        <v>163</v>
      </c>
      <c r="C102" s="70">
        <v>2250000</v>
      </c>
      <c r="D102" s="27">
        <v>44807</v>
      </c>
      <c r="E102" s="27">
        <v>44936</v>
      </c>
      <c r="F102" s="34">
        <f t="shared" si="1"/>
        <v>0.62199654222222234</v>
      </c>
      <c r="G102" s="71">
        <v>1399492.2200000002</v>
      </c>
      <c r="H102" s="38" t="s">
        <v>32</v>
      </c>
      <c r="I102" s="30" t="s">
        <v>183</v>
      </c>
    </row>
    <row r="103" spans="1:9" ht="25.5" x14ac:dyDescent="0.25">
      <c r="A103" s="39" t="s">
        <v>184</v>
      </c>
      <c r="B103" s="36" t="s">
        <v>100</v>
      </c>
      <c r="C103" s="70">
        <v>1678571.43</v>
      </c>
      <c r="D103" s="27"/>
      <c r="E103" s="27"/>
      <c r="F103" s="34">
        <f t="shared" si="1"/>
        <v>0</v>
      </c>
      <c r="G103" s="35">
        <v>0</v>
      </c>
      <c r="H103" s="38" t="s">
        <v>32</v>
      </c>
      <c r="I103" s="50" t="s">
        <v>103</v>
      </c>
    </row>
    <row r="104" spans="1:9" ht="38.25" x14ac:dyDescent="0.25">
      <c r="A104" s="39" t="s">
        <v>185</v>
      </c>
      <c r="B104" s="36" t="s">
        <v>73</v>
      </c>
      <c r="C104" s="70">
        <v>400000</v>
      </c>
      <c r="D104" s="27">
        <v>45019</v>
      </c>
      <c r="E104" s="27">
        <v>45049</v>
      </c>
      <c r="F104" s="34">
        <f t="shared" si="1"/>
        <v>0.62955865</v>
      </c>
      <c r="G104" s="71">
        <v>251823.46</v>
      </c>
      <c r="H104" s="38" t="s">
        <v>28</v>
      </c>
      <c r="I104" s="30" t="s">
        <v>53</v>
      </c>
    </row>
    <row r="105" spans="1:9" ht="25.5" x14ac:dyDescent="0.25">
      <c r="A105" s="39" t="s">
        <v>186</v>
      </c>
      <c r="B105" s="36" t="s">
        <v>78</v>
      </c>
      <c r="C105" s="70">
        <v>5000000</v>
      </c>
      <c r="D105" s="27"/>
      <c r="E105" s="27"/>
      <c r="F105" s="34">
        <f t="shared" si="1"/>
        <v>0</v>
      </c>
      <c r="G105" s="35">
        <v>0</v>
      </c>
      <c r="H105" s="38" t="s">
        <v>32</v>
      </c>
      <c r="I105" s="30" t="s">
        <v>33</v>
      </c>
    </row>
    <row r="106" spans="1:9" ht="25.5" x14ac:dyDescent="0.25">
      <c r="A106" s="39" t="s">
        <v>187</v>
      </c>
      <c r="B106" s="36" t="s">
        <v>100</v>
      </c>
      <c r="C106" s="70">
        <v>5000000</v>
      </c>
      <c r="D106" s="27">
        <v>45020</v>
      </c>
      <c r="E106" s="27">
        <v>45186</v>
      </c>
      <c r="F106" s="34">
        <f t="shared" si="1"/>
        <v>0.99793430400000005</v>
      </c>
      <c r="G106" s="71">
        <v>4989671.5200000005</v>
      </c>
      <c r="H106" s="38" t="s">
        <v>32</v>
      </c>
      <c r="I106" s="30" t="s">
        <v>33</v>
      </c>
    </row>
    <row r="107" spans="1:9" ht="25.5" x14ac:dyDescent="0.25">
      <c r="A107" s="39" t="s">
        <v>188</v>
      </c>
      <c r="B107" s="36" t="s">
        <v>37</v>
      </c>
      <c r="C107" s="70">
        <v>26000000</v>
      </c>
      <c r="D107" s="75" t="s">
        <v>189</v>
      </c>
      <c r="E107" s="75" t="s">
        <v>190</v>
      </c>
      <c r="F107" s="34">
        <f t="shared" si="1"/>
        <v>1.5615384615384614E-3</v>
      </c>
      <c r="G107" s="71">
        <v>40600</v>
      </c>
      <c r="H107" s="38" t="s">
        <v>32</v>
      </c>
      <c r="I107" s="39" t="s">
        <v>191</v>
      </c>
    </row>
    <row r="108" spans="1:9" ht="25.5" x14ac:dyDescent="0.25">
      <c r="A108" s="39" t="s">
        <v>192</v>
      </c>
      <c r="B108" s="36" t="s">
        <v>37</v>
      </c>
      <c r="C108" s="70">
        <v>2500000</v>
      </c>
      <c r="D108" s="69"/>
      <c r="E108" s="76"/>
      <c r="F108" s="34">
        <f t="shared" si="1"/>
        <v>0</v>
      </c>
      <c r="G108" s="35">
        <v>0</v>
      </c>
      <c r="H108" s="38" t="s">
        <v>32</v>
      </c>
      <c r="I108" s="39" t="s">
        <v>33</v>
      </c>
    </row>
    <row r="109" spans="1:9" ht="25.5" x14ac:dyDescent="0.25">
      <c r="A109" s="39" t="s">
        <v>193</v>
      </c>
      <c r="B109" s="36" t="s">
        <v>27</v>
      </c>
      <c r="C109" s="70">
        <v>1500000</v>
      </c>
      <c r="D109" s="69">
        <v>45201</v>
      </c>
      <c r="E109" s="76">
        <v>45246</v>
      </c>
      <c r="F109" s="34">
        <f t="shared" ref="F109:F172" si="2">G109/C109</f>
        <v>0</v>
      </c>
      <c r="G109" s="35">
        <v>0</v>
      </c>
      <c r="H109" s="38" t="s">
        <v>32</v>
      </c>
      <c r="I109" s="50" t="s">
        <v>53</v>
      </c>
    </row>
    <row r="110" spans="1:9" ht="25.5" x14ac:dyDescent="0.25">
      <c r="A110" s="41" t="s">
        <v>194</v>
      </c>
      <c r="B110" s="36"/>
      <c r="C110" s="77">
        <f>SUM(C45:C109)</f>
        <v>166808426.46000004</v>
      </c>
      <c r="D110" s="69"/>
      <c r="E110" s="76"/>
      <c r="F110" s="45">
        <f t="shared" si="2"/>
        <v>0.54655572032425015</v>
      </c>
      <c r="G110" s="77">
        <f>SUM(G45:G109)</f>
        <v>91170099.680000022</v>
      </c>
      <c r="H110" s="78"/>
      <c r="I110" s="30"/>
    </row>
    <row r="111" spans="1:9" x14ac:dyDescent="0.25">
      <c r="A111" s="25" t="s">
        <v>41</v>
      </c>
      <c r="B111" s="36"/>
      <c r="C111" s="70"/>
      <c r="D111" s="69"/>
      <c r="E111" s="76"/>
      <c r="F111" s="28"/>
      <c r="G111" s="71"/>
      <c r="H111" s="29"/>
      <c r="I111" s="50"/>
    </row>
    <row r="112" spans="1:9" ht="25.5" x14ac:dyDescent="0.25">
      <c r="A112" s="39" t="s">
        <v>195</v>
      </c>
      <c r="B112" s="31" t="s">
        <v>37</v>
      </c>
      <c r="C112" s="70">
        <v>50260406.990000002</v>
      </c>
      <c r="D112" s="79"/>
      <c r="E112" s="79"/>
      <c r="F112" s="34">
        <f t="shared" si="2"/>
        <v>0.93083209631207964</v>
      </c>
      <c r="G112" s="71">
        <v>46784000</v>
      </c>
      <c r="H112" s="36" t="s">
        <v>28</v>
      </c>
      <c r="I112" s="50" t="s">
        <v>196</v>
      </c>
    </row>
    <row r="113" spans="1:9" x14ac:dyDescent="0.25">
      <c r="A113" s="39" t="s">
        <v>197</v>
      </c>
      <c r="B113" s="36" t="s">
        <v>39</v>
      </c>
      <c r="C113" s="70">
        <v>500000</v>
      </c>
      <c r="D113" s="69" t="s">
        <v>198</v>
      </c>
      <c r="E113" s="76">
        <v>44043</v>
      </c>
      <c r="F113" s="34">
        <f t="shared" si="2"/>
        <v>0.87144840000000001</v>
      </c>
      <c r="G113" s="71">
        <v>435724.2</v>
      </c>
      <c r="H113" s="38" t="s">
        <v>32</v>
      </c>
      <c r="I113" s="50" t="s">
        <v>53</v>
      </c>
    </row>
    <row r="114" spans="1:9" ht="25.5" x14ac:dyDescent="0.25">
      <c r="A114" s="39" t="s">
        <v>199</v>
      </c>
      <c r="B114" s="36" t="s">
        <v>61</v>
      </c>
      <c r="C114" s="70">
        <v>500000</v>
      </c>
      <c r="D114" s="69">
        <v>42440</v>
      </c>
      <c r="E114" s="76">
        <v>42579</v>
      </c>
      <c r="F114" s="34">
        <f t="shared" si="2"/>
        <v>0.98946199999999984</v>
      </c>
      <c r="G114" s="71">
        <v>494730.99999999994</v>
      </c>
      <c r="H114" s="38" t="s">
        <v>32</v>
      </c>
      <c r="I114" s="30" t="s">
        <v>200</v>
      </c>
    </row>
    <row r="115" spans="1:9" x14ac:dyDescent="0.25">
      <c r="A115" s="39" t="s">
        <v>201</v>
      </c>
      <c r="B115" s="36" t="s">
        <v>39</v>
      </c>
      <c r="C115" s="70">
        <v>150000</v>
      </c>
      <c r="D115" s="79">
        <v>43709</v>
      </c>
      <c r="E115" s="79">
        <v>43830</v>
      </c>
      <c r="F115" s="34">
        <f t="shared" si="2"/>
        <v>0</v>
      </c>
      <c r="G115" s="35">
        <v>0</v>
      </c>
      <c r="H115" s="38" t="s">
        <v>32</v>
      </c>
      <c r="I115" s="39" t="s">
        <v>68</v>
      </c>
    </row>
    <row r="116" spans="1:9" x14ac:dyDescent="0.25">
      <c r="A116" s="39" t="s">
        <v>202</v>
      </c>
      <c r="B116" s="36" t="s">
        <v>125</v>
      </c>
      <c r="C116" s="70">
        <v>1078571.43</v>
      </c>
      <c r="D116" s="69">
        <v>43191</v>
      </c>
      <c r="E116" s="76">
        <v>43251</v>
      </c>
      <c r="F116" s="34">
        <f t="shared" si="2"/>
        <v>0.91890702129946078</v>
      </c>
      <c r="G116" s="71">
        <v>991106.85999999987</v>
      </c>
      <c r="H116" s="38" t="s">
        <v>32</v>
      </c>
      <c r="I116" s="50" t="s">
        <v>68</v>
      </c>
    </row>
    <row r="117" spans="1:9" x14ac:dyDescent="0.25">
      <c r="A117" s="39" t="s">
        <v>203</v>
      </c>
      <c r="B117" s="36" t="s">
        <v>100</v>
      </c>
      <c r="C117" s="70">
        <v>2500000</v>
      </c>
      <c r="D117" s="27">
        <v>43556</v>
      </c>
      <c r="E117" s="27">
        <v>43830</v>
      </c>
      <c r="F117" s="34">
        <f t="shared" si="2"/>
        <v>0.91555093200000004</v>
      </c>
      <c r="G117" s="71">
        <v>2288877.33</v>
      </c>
      <c r="H117" s="38" t="s">
        <v>32</v>
      </c>
      <c r="I117" s="30" t="s">
        <v>204</v>
      </c>
    </row>
    <row r="118" spans="1:9" x14ac:dyDescent="0.25">
      <c r="A118" s="39" t="s">
        <v>205</v>
      </c>
      <c r="B118" s="31" t="s">
        <v>73</v>
      </c>
      <c r="C118" s="70">
        <v>6895568.71</v>
      </c>
      <c r="D118" s="27">
        <v>44844</v>
      </c>
      <c r="E118" s="27">
        <v>45046</v>
      </c>
      <c r="F118" s="34">
        <f t="shared" si="2"/>
        <v>0.87574033324366662</v>
      </c>
      <c r="G118" s="71">
        <v>6038727.6400000006</v>
      </c>
      <c r="H118" s="38" t="s">
        <v>32</v>
      </c>
      <c r="I118" s="50" t="s">
        <v>53</v>
      </c>
    </row>
    <row r="119" spans="1:9" x14ac:dyDescent="0.25">
      <c r="A119" s="39" t="s">
        <v>206</v>
      </c>
      <c r="B119" s="36" t="s">
        <v>46</v>
      </c>
      <c r="C119" s="70">
        <v>20000000</v>
      </c>
      <c r="D119" s="27">
        <v>43512</v>
      </c>
      <c r="E119" s="27">
        <v>44530</v>
      </c>
      <c r="F119" s="34">
        <f t="shared" si="2"/>
        <v>0.92467420649999998</v>
      </c>
      <c r="G119" s="71">
        <v>18493484.129999999</v>
      </c>
      <c r="H119" s="38" t="s">
        <v>32</v>
      </c>
      <c r="I119" s="80" t="s">
        <v>68</v>
      </c>
    </row>
    <row r="120" spans="1:9" x14ac:dyDescent="0.25">
      <c r="A120" s="39" t="s">
        <v>207</v>
      </c>
      <c r="B120" s="36" t="s">
        <v>66</v>
      </c>
      <c r="C120" s="70">
        <v>20000000</v>
      </c>
      <c r="D120" s="27">
        <v>43539</v>
      </c>
      <c r="E120" s="27">
        <v>44074</v>
      </c>
      <c r="F120" s="34">
        <f t="shared" si="2"/>
        <v>0.98925957750000004</v>
      </c>
      <c r="G120" s="71">
        <v>19785191.550000001</v>
      </c>
      <c r="H120" s="38" t="s">
        <v>32</v>
      </c>
      <c r="I120" s="81" t="s">
        <v>68</v>
      </c>
    </row>
    <row r="121" spans="1:9" ht="25.5" x14ac:dyDescent="0.25">
      <c r="A121" s="39" t="s">
        <v>208</v>
      </c>
      <c r="B121" s="36" t="s">
        <v>58</v>
      </c>
      <c r="C121" s="70">
        <v>3000000</v>
      </c>
      <c r="D121" s="27">
        <v>43662</v>
      </c>
      <c r="E121" s="27">
        <v>43921</v>
      </c>
      <c r="F121" s="34">
        <f t="shared" si="2"/>
        <v>0.85054714333333326</v>
      </c>
      <c r="G121" s="71">
        <v>2551641.4299999997</v>
      </c>
      <c r="H121" s="38" t="s">
        <v>32</v>
      </c>
      <c r="I121" s="81" t="s">
        <v>68</v>
      </c>
    </row>
    <row r="122" spans="1:9" ht="25.5" x14ac:dyDescent="0.25">
      <c r="A122" s="39" t="s">
        <v>209</v>
      </c>
      <c r="B122" s="36" t="s">
        <v>39</v>
      </c>
      <c r="C122" s="70">
        <v>2000000</v>
      </c>
      <c r="D122" s="27">
        <v>44075</v>
      </c>
      <c r="E122" s="27">
        <v>44212</v>
      </c>
      <c r="F122" s="34">
        <f t="shared" si="2"/>
        <v>0.76261374999999998</v>
      </c>
      <c r="G122" s="71">
        <v>1525227.5</v>
      </c>
      <c r="H122" s="38" t="s">
        <v>32</v>
      </c>
      <c r="I122" s="80" t="s">
        <v>210</v>
      </c>
    </row>
    <row r="123" spans="1:9" x14ac:dyDescent="0.25">
      <c r="A123" s="39" t="s">
        <v>211</v>
      </c>
      <c r="B123" s="36" t="s">
        <v>58</v>
      </c>
      <c r="C123" s="70">
        <v>6000000</v>
      </c>
      <c r="D123" s="27">
        <v>43832</v>
      </c>
      <c r="E123" s="27">
        <v>44316</v>
      </c>
      <c r="F123" s="34">
        <f t="shared" si="2"/>
        <v>0.84259537500000004</v>
      </c>
      <c r="G123" s="71">
        <v>5055572.25</v>
      </c>
      <c r="H123" s="38" t="s">
        <v>32</v>
      </c>
      <c r="I123" s="80" t="s">
        <v>68</v>
      </c>
    </row>
    <row r="124" spans="1:9" x14ac:dyDescent="0.25">
      <c r="A124" s="39" t="s">
        <v>212</v>
      </c>
      <c r="B124" s="36" t="s">
        <v>46</v>
      </c>
      <c r="C124" s="70">
        <v>7500000</v>
      </c>
      <c r="D124" s="27">
        <v>44105</v>
      </c>
      <c r="E124" s="27">
        <v>44305</v>
      </c>
      <c r="F124" s="34">
        <f t="shared" si="2"/>
        <v>0.78300411333333331</v>
      </c>
      <c r="G124" s="71">
        <v>5872530.8499999996</v>
      </c>
      <c r="H124" s="38" t="s">
        <v>32</v>
      </c>
      <c r="I124" s="72" t="s">
        <v>68</v>
      </c>
    </row>
    <row r="125" spans="1:9" x14ac:dyDescent="0.25">
      <c r="A125" s="39" t="s">
        <v>213</v>
      </c>
      <c r="B125" s="36" t="s">
        <v>214</v>
      </c>
      <c r="C125" s="68">
        <v>1078571.43</v>
      </c>
      <c r="D125" s="27">
        <v>44013</v>
      </c>
      <c r="E125" s="27">
        <v>44490</v>
      </c>
      <c r="F125" s="34">
        <f t="shared" si="2"/>
        <v>0.7605579910456185</v>
      </c>
      <c r="G125" s="71">
        <v>820316.11999999988</v>
      </c>
      <c r="H125" s="38" t="s">
        <v>32</v>
      </c>
      <c r="I125" s="72" t="s">
        <v>68</v>
      </c>
    </row>
    <row r="126" spans="1:9" ht="25.5" x14ac:dyDescent="0.25">
      <c r="A126" s="39" t="s">
        <v>215</v>
      </c>
      <c r="B126" s="36" t="s">
        <v>216</v>
      </c>
      <c r="C126" s="70">
        <v>500000</v>
      </c>
      <c r="D126" s="27">
        <v>44105</v>
      </c>
      <c r="E126" s="27">
        <v>44140</v>
      </c>
      <c r="F126" s="34">
        <f t="shared" si="2"/>
        <v>0.62785159999999995</v>
      </c>
      <c r="G126" s="71">
        <v>313925.8</v>
      </c>
      <c r="H126" s="38" t="s">
        <v>32</v>
      </c>
      <c r="I126" s="80" t="s">
        <v>217</v>
      </c>
    </row>
    <row r="127" spans="1:9" x14ac:dyDescent="0.25">
      <c r="A127" s="39" t="s">
        <v>218</v>
      </c>
      <c r="B127" s="36" t="s">
        <v>61</v>
      </c>
      <c r="C127" s="68">
        <v>1000000</v>
      </c>
      <c r="D127" s="27">
        <v>44105</v>
      </c>
      <c r="E127" s="27">
        <v>44195</v>
      </c>
      <c r="F127" s="34">
        <f t="shared" si="2"/>
        <v>0.59403010000000012</v>
      </c>
      <c r="G127" s="71">
        <v>594030.10000000009</v>
      </c>
      <c r="H127" s="38" t="s">
        <v>32</v>
      </c>
      <c r="I127" s="80" t="s">
        <v>219</v>
      </c>
    </row>
    <row r="128" spans="1:9" ht="38.25" x14ac:dyDescent="0.25">
      <c r="A128" s="39" t="s">
        <v>220</v>
      </c>
      <c r="B128" s="36" t="s">
        <v>64</v>
      </c>
      <c r="C128" s="70">
        <v>1678571.43</v>
      </c>
      <c r="D128" s="27">
        <v>44105</v>
      </c>
      <c r="E128" s="27">
        <v>44194</v>
      </c>
      <c r="F128" s="34">
        <f t="shared" si="2"/>
        <v>0.73440004277923399</v>
      </c>
      <c r="G128" s="71">
        <v>1232742.93</v>
      </c>
      <c r="H128" s="38" t="s">
        <v>32</v>
      </c>
      <c r="I128" s="80" t="s">
        <v>221</v>
      </c>
    </row>
    <row r="129" spans="1:9" ht="25.5" x14ac:dyDescent="0.25">
      <c r="A129" s="39" t="s">
        <v>222</v>
      </c>
      <c r="B129" s="36" t="s">
        <v>114</v>
      </c>
      <c r="C129" s="70">
        <v>858571.43</v>
      </c>
      <c r="D129" s="27"/>
      <c r="E129" s="27"/>
      <c r="F129" s="34">
        <f t="shared" si="2"/>
        <v>0</v>
      </c>
      <c r="G129" s="35">
        <v>0</v>
      </c>
      <c r="H129" s="38" t="s">
        <v>32</v>
      </c>
      <c r="I129" s="30" t="s">
        <v>98</v>
      </c>
    </row>
    <row r="130" spans="1:9" ht="25.5" x14ac:dyDescent="0.25">
      <c r="A130" s="39" t="s">
        <v>223</v>
      </c>
      <c r="B130" s="36" t="s">
        <v>111</v>
      </c>
      <c r="C130" s="70">
        <v>600000</v>
      </c>
      <c r="D130" s="27"/>
      <c r="E130" s="27"/>
      <c r="F130" s="34">
        <f t="shared" si="2"/>
        <v>0</v>
      </c>
      <c r="G130" s="35">
        <v>0</v>
      </c>
      <c r="H130" s="38" t="s">
        <v>32</v>
      </c>
      <c r="I130" s="39" t="s">
        <v>98</v>
      </c>
    </row>
    <row r="131" spans="1:9" ht="38.25" x14ac:dyDescent="0.25">
      <c r="A131" s="39" t="s">
        <v>224</v>
      </c>
      <c r="B131" s="36" t="s">
        <v>66</v>
      </c>
      <c r="C131" s="70">
        <v>2378571.4300000002</v>
      </c>
      <c r="D131" s="69">
        <v>44105</v>
      </c>
      <c r="E131" s="76">
        <v>44285</v>
      </c>
      <c r="F131" s="34">
        <f t="shared" si="2"/>
        <v>0.68589531069916188</v>
      </c>
      <c r="G131" s="71">
        <v>1631450.9899999998</v>
      </c>
      <c r="H131" s="38" t="s">
        <v>28</v>
      </c>
      <c r="I131" s="80" t="s">
        <v>225</v>
      </c>
    </row>
    <row r="132" spans="1:9" ht="25.5" x14ac:dyDescent="0.25">
      <c r="A132" s="39" t="s">
        <v>226</v>
      </c>
      <c r="B132" s="36" t="s">
        <v>39</v>
      </c>
      <c r="C132" s="70">
        <v>825000</v>
      </c>
      <c r="D132" s="27"/>
      <c r="E132" s="27"/>
      <c r="F132" s="34">
        <f t="shared" si="2"/>
        <v>9.718636363636364E-2</v>
      </c>
      <c r="G132" s="71">
        <v>80178.75</v>
      </c>
      <c r="H132" s="38" t="s">
        <v>32</v>
      </c>
      <c r="I132" s="30" t="s">
        <v>227</v>
      </c>
    </row>
    <row r="133" spans="1:9" ht="38.25" x14ac:dyDescent="0.25">
      <c r="A133" s="39" t="s">
        <v>228</v>
      </c>
      <c r="B133" s="31" t="s">
        <v>73</v>
      </c>
      <c r="C133" s="70">
        <v>1000000</v>
      </c>
      <c r="D133" s="79">
        <v>44044</v>
      </c>
      <c r="E133" s="79">
        <v>44196</v>
      </c>
      <c r="F133" s="34">
        <f t="shared" si="2"/>
        <v>0.82036399999999998</v>
      </c>
      <c r="G133" s="71">
        <v>820364</v>
      </c>
      <c r="H133" s="38" t="s">
        <v>32</v>
      </c>
      <c r="I133" s="30" t="s">
        <v>229</v>
      </c>
    </row>
    <row r="134" spans="1:9" ht="25.5" x14ac:dyDescent="0.25">
      <c r="A134" s="39" t="s">
        <v>230</v>
      </c>
      <c r="B134" s="36" t="s">
        <v>31</v>
      </c>
      <c r="C134" s="70">
        <v>10000000</v>
      </c>
      <c r="D134" s="27">
        <v>44317</v>
      </c>
      <c r="E134" s="27">
        <v>44545</v>
      </c>
      <c r="F134" s="34">
        <f t="shared" si="2"/>
        <v>0.79717250500000003</v>
      </c>
      <c r="G134" s="71">
        <v>7971725.0500000007</v>
      </c>
      <c r="H134" s="38" t="s">
        <v>32</v>
      </c>
      <c r="I134" s="80" t="s">
        <v>231</v>
      </c>
    </row>
    <row r="135" spans="1:9" ht="25.5" x14ac:dyDescent="0.25">
      <c r="A135" s="39" t="s">
        <v>232</v>
      </c>
      <c r="B135" s="36" t="s">
        <v>106</v>
      </c>
      <c r="C135" s="70">
        <v>10000000</v>
      </c>
      <c r="D135" s="27">
        <v>44287</v>
      </c>
      <c r="E135" s="27">
        <v>44576</v>
      </c>
      <c r="F135" s="34">
        <f t="shared" si="2"/>
        <v>0.71849639700000001</v>
      </c>
      <c r="G135" s="71">
        <v>7184963.9699999997</v>
      </c>
      <c r="H135" s="38" t="s">
        <v>32</v>
      </c>
      <c r="I135" s="50" t="s">
        <v>233</v>
      </c>
    </row>
    <row r="136" spans="1:9" ht="38.25" x14ac:dyDescent="0.25">
      <c r="A136" s="39" t="s">
        <v>234</v>
      </c>
      <c r="B136" s="36" t="s">
        <v>111</v>
      </c>
      <c r="C136" s="70">
        <v>11284948.4</v>
      </c>
      <c r="D136" s="27">
        <v>44470</v>
      </c>
      <c r="E136" s="27">
        <v>44711</v>
      </c>
      <c r="F136" s="34">
        <f t="shared" si="2"/>
        <v>0.46789788157117318</v>
      </c>
      <c r="G136" s="71">
        <v>5280203.45</v>
      </c>
      <c r="H136" s="38" t="s">
        <v>32</v>
      </c>
      <c r="I136" s="80" t="s">
        <v>235</v>
      </c>
    </row>
    <row r="137" spans="1:9" ht="25.5" x14ac:dyDescent="0.25">
      <c r="A137" s="39" t="s">
        <v>236</v>
      </c>
      <c r="B137" s="36" t="s">
        <v>35</v>
      </c>
      <c r="C137" s="70">
        <v>1678571.43</v>
      </c>
      <c r="D137" s="27">
        <v>44470</v>
      </c>
      <c r="E137" s="27">
        <v>44652</v>
      </c>
      <c r="F137" s="34">
        <f t="shared" si="2"/>
        <v>0.79171486911343414</v>
      </c>
      <c r="G137" s="71">
        <v>1328949.96</v>
      </c>
      <c r="H137" s="38" t="s">
        <v>32</v>
      </c>
      <c r="I137" s="30" t="s">
        <v>237</v>
      </c>
    </row>
    <row r="138" spans="1:9" ht="25.5" x14ac:dyDescent="0.25">
      <c r="A138" s="39" t="s">
        <v>238</v>
      </c>
      <c r="B138" s="36" t="s">
        <v>135</v>
      </c>
      <c r="C138" s="68">
        <v>500000</v>
      </c>
      <c r="D138" s="27">
        <v>44470</v>
      </c>
      <c r="E138" s="27">
        <v>44500</v>
      </c>
      <c r="F138" s="34">
        <f t="shared" si="2"/>
        <v>0.84740070000000001</v>
      </c>
      <c r="G138" s="71">
        <v>423700.35</v>
      </c>
      <c r="H138" s="38" t="s">
        <v>32</v>
      </c>
      <c r="I138" s="81" t="s">
        <v>68</v>
      </c>
    </row>
    <row r="139" spans="1:9" ht="25.5" x14ac:dyDescent="0.25">
      <c r="A139" s="39" t="s">
        <v>239</v>
      </c>
      <c r="B139" s="36" t="s">
        <v>61</v>
      </c>
      <c r="C139" s="68">
        <v>1900000</v>
      </c>
      <c r="D139" s="27">
        <v>44287</v>
      </c>
      <c r="E139" s="27">
        <v>44545</v>
      </c>
      <c r="F139" s="34">
        <f t="shared" si="2"/>
        <v>0.91597184210526317</v>
      </c>
      <c r="G139" s="71">
        <v>1740346.5</v>
      </c>
      <c r="H139" s="38" t="s">
        <v>32</v>
      </c>
      <c r="I139" s="50" t="s">
        <v>240</v>
      </c>
    </row>
    <row r="140" spans="1:9" ht="25.5" x14ac:dyDescent="0.25">
      <c r="A140" s="39" t="s">
        <v>241</v>
      </c>
      <c r="B140" s="36" t="s">
        <v>39</v>
      </c>
      <c r="C140" s="70">
        <v>10000000</v>
      </c>
      <c r="D140" s="27">
        <v>44378</v>
      </c>
      <c r="E140" s="27">
        <v>44607</v>
      </c>
      <c r="F140" s="34">
        <f t="shared" si="2"/>
        <v>0.580337875</v>
      </c>
      <c r="G140" s="71">
        <v>5803378.75</v>
      </c>
      <c r="H140" s="38" t="s">
        <v>32</v>
      </c>
      <c r="I140" s="30" t="s">
        <v>242</v>
      </c>
    </row>
    <row r="141" spans="1:9" ht="51" x14ac:dyDescent="0.25">
      <c r="A141" s="39" t="s">
        <v>243</v>
      </c>
      <c r="B141" s="36" t="s">
        <v>46</v>
      </c>
      <c r="C141" s="70">
        <v>10000000</v>
      </c>
      <c r="D141" s="27">
        <v>44470</v>
      </c>
      <c r="E141" s="27">
        <v>44712</v>
      </c>
      <c r="F141" s="34">
        <f t="shared" si="2"/>
        <v>0.83332585400000003</v>
      </c>
      <c r="G141" s="71">
        <v>8333258.54</v>
      </c>
      <c r="H141" s="38" t="s">
        <v>32</v>
      </c>
      <c r="I141" s="30" t="s">
        <v>244</v>
      </c>
    </row>
    <row r="142" spans="1:9" ht="25.5" x14ac:dyDescent="0.25">
      <c r="A142" s="39" t="s">
        <v>245</v>
      </c>
      <c r="B142" s="36" t="s">
        <v>31</v>
      </c>
      <c r="C142" s="70">
        <v>2800000</v>
      </c>
      <c r="D142" s="27">
        <v>44880</v>
      </c>
      <c r="E142" s="27">
        <v>45031</v>
      </c>
      <c r="F142" s="34">
        <f t="shared" si="2"/>
        <v>0.22215548214285719</v>
      </c>
      <c r="G142" s="71">
        <v>622035.35000000009</v>
      </c>
      <c r="H142" s="38" t="s">
        <v>32</v>
      </c>
      <c r="I142" s="50" t="s">
        <v>53</v>
      </c>
    </row>
    <row r="143" spans="1:9" x14ac:dyDescent="0.25">
      <c r="A143" s="39" t="s">
        <v>246</v>
      </c>
      <c r="B143" s="36" t="s">
        <v>66</v>
      </c>
      <c r="C143" s="70">
        <v>500000</v>
      </c>
      <c r="D143" s="27">
        <v>44378</v>
      </c>
      <c r="E143" s="27">
        <v>44423</v>
      </c>
      <c r="F143" s="34">
        <f t="shared" si="2"/>
        <v>0.77299090000000004</v>
      </c>
      <c r="G143" s="71">
        <v>386495.45</v>
      </c>
      <c r="H143" s="38" t="s">
        <v>32</v>
      </c>
      <c r="I143" s="81" t="s">
        <v>68</v>
      </c>
    </row>
    <row r="144" spans="1:9" x14ac:dyDescent="0.25">
      <c r="A144" s="39" t="s">
        <v>247</v>
      </c>
      <c r="B144" s="31" t="s">
        <v>46</v>
      </c>
      <c r="C144" s="71">
        <v>10305205.130000001</v>
      </c>
      <c r="D144" s="27">
        <v>45230</v>
      </c>
      <c r="E144" s="27">
        <v>45322</v>
      </c>
      <c r="F144" s="34">
        <f t="shared" si="2"/>
        <v>0.68665342909093552</v>
      </c>
      <c r="G144" s="71">
        <v>7076104.4400000004</v>
      </c>
      <c r="H144" s="38" t="s">
        <v>32</v>
      </c>
      <c r="I144" s="30" t="s">
        <v>248</v>
      </c>
    </row>
    <row r="145" spans="1:9" ht="25.5" x14ac:dyDescent="0.25">
      <c r="A145" s="39" t="s">
        <v>249</v>
      </c>
      <c r="B145" s="36" t="s">
        <v>114</v>
      </c>
      <c r="C145" s="70">
        <v>2778571.43</v>
      </c>
      <c r="D145" s="27"/>
      <c r="E145" s="27"/>
      <c r="F145" s="34">
        <f t="shared" si="2"/>
        <v>0</v>
      </c>
      <c r="G145" s="35">
        <v>0</v>
      </c>
      <c r="H145" s="38" t="s">
        <v>32</v>
      </c>
      <c r="I145" s="30" t="s">
        <v>98</v>
      </c>
    </row>
    <row r="146" spans="1:9" ht="25.5" x14ac:dyDescent="0.25">
      <c r="A146" s="39" t="s">
        <v>250</v>
      </c>
      <c r="B146" s="36" t="s">
        <v>56</v>
      </c>
      <c r="C146" s="70">
        <v>1000000</v>
      </c>
      <c r="D146" s="27">
        <v>44378</v>
      </c>
      <c r="E146" s="27">
        <v>44393</v>
      </c>
      <c r="F146" s="34">
        <f t="shared" si="2"/>
        <v>0.60381960000000001</v>
      </c>
      <c r="G146" s="71">
        <v>603819.6</v>
      </c>
      <c r="H146" s="38" t="s">
        <v>32</v>
      </c>
      <c r="I146" s="30" t="s">
        <v>53</v>
      </c>
    </row>
    <row r="147" spans="1:9" ht="25.5" x14ac:dyDescent="0.25">
      <c r="A147" s="39" t="s">
        <v>251</v>
      </c>
      <c r="B147" s="36" t="s">
        <v>73</v>
      </c>
      <c r="C147" s="70">
        <v>5000000</v>
      </c>
      <c r="D147" s="27">
        <v>44378</v>
      </c>
      <c r="E147" s="27">
        <v>44607</v>
      </c>
      <c r="F147" s="34">
        <f t="shared" si="2"/>
        <v>0.55109989999999998</v>
      </c>
      <c r="G147" s="71">
        <v>2755499.5</v>
      </c>
      <c r="H147" s="38" t="s">
        <v>32</v>
      </c>
      <c r="I147" s="80" t="s">
        <v>252</v>
      </c>
    </row>
    <row r="148" spans="1:9" ht="25.5" x14ac:dyDescent="0.25">
      <c r="A148" s="39" t="s">
        <v>253</v>
      </c>
      <c r="B148" s="36" t="s">
        <v>73</v>
      </c>
      <c r="C148" s="70">
        <v>3500000</v>
      </c>
      <c r="D148" s="27"/>
      <c r="E148" s="27"/>
      <c r="F148" s="34">
        <f t="shared" si="2"/>
        <v>0.26529901428571423</v>
      </c>
      <c r="G148" s="71">
        <v>928546.54999999981</v>
      </c>
      <c r="H148" s="38" t="s">
        <v>32</v>
      </c>
      <c r="I148" s="81" t="s">
        <v>252</v>
      </c>
    </row>
    <row r="149" spans="1:9" x14ac:dyDescent="0.25">
      <c r="A149" s="39" t="s">
        <v>254</v>
      </c>
      <c r="B149" s="36" t="s">
        <v>66</v>
      </c>
      <c r="C149" s="70">
        <v>1200000</v>
      </c>
      <c r="D149" s="27">
        <v>44013</v>
      </c>
      <c r="E149" s="27">
        <v>44196</v>
      </c>
      <c r="F149" s="34">
        <f t="shared" si="2"/>
        <v>0.79682150000000007</v>
      </c>
      <c r="G149" s="71">
        <v>956185.8</v>
      </c>
      <c r="H149" s="38" t="s">
        <v>32</v>
      </c>
      <c r="I149" s="30" t="s">
        <v>68</v>
      </c>
    </row>
    <row r="150" spans="1:9" ht="25.5" x14ac:dyDescent="0.25">
      <c r="A150" s="39" t="s">
        <v>255</v>
      </c>
      <c r="B150" s="36" t="s">
        <v>66</v>
      </c>
      <c r="C150" s="70">
        <v>800000</v>
      </c>
      <c r="D150" s="27">
        <v>44013</v>
      </c>
      <c r="E150" s="27">
        <v>44196</v>
      </c>
      <c r="F150" s="34">
        <f t="shared" si="2"/>
        <v>0.90029499999999996</v>
      </c>
      <c r="G150" s="71">
        <v>720236</v>
      </c>
      <c r="H150" s="38" t="s">
        <v>32</v>
      </c>
      <c r="I150" s="72" t="s">
        <v>68</v>
      </c>
    </row>
    <row r="151" spans="1:9" x14ac:dyDescent="0.25">
      <c r="A151" s="39" t="s">
        <v>256</v>
      </c>
      <c r="B151" s="36" t="s">
        <v>257</v>
      </c>
      <c r="C151" s="70">
        <v>4800000</v>
      </c>
      <c r="D151" s="27">
        <v>45250</v>
      </c>
      <c r="E151" s="27">
        <v>45279</v>
      </c>
      <c r="F151" s="34">
        <f t="shared" si="2"/>
        <v>0.9916666666666667</v>
      </c>
      <c r="G151" s="71">
        <v>4760000</v>
      </c>
      <c r="H151" s="38" t="s">
        <v>32</v>
      </c>
      <c r="I151" s="72" t="s">
        <v>68</v>
      </c>
    </row>
    <row r="152" spans="1:9" x14ac:dyDescent="0.25">
      <c r="A152" s="39" t="s">
        <v>258</v>
      </c>
      <c r="B152" s="36" t="s">
        <v>66</v>
      </c>
      <c r="C152" s="70">
        <v>5000000</v>
      </c>
      <c r="D152" s="27">
        <v>44795</v>
      </c>
      <c r="E152" s="27">
        <v>44941</v>
      </c>
      <c r="F152" s="34">
        <f t="shared" si="2"/>
        <v>0.97183389600000014</v>
      </c>
      <c r="G152" s="71">
        <v>4859169.4800000004</v>
      </c>
      <c r="H152" s="38" t="s">
        <v>28</v>
      </c>
      <c r="I152" s="72" t="s">
        <v>68</v>
      </c>
    </row>
    <row r="153" spans="1:9" x14ac:dyDescent="0.25">
      <c r="A153" s="39" t="s">
        <v>259</v>
      </c>
      <c r="B153" s="36" t="s">
        <v>106</v>
      </c>
      <c r="C153" s="70">
        <v>10000000</v>
      </c>
      <c r="D153" s="27">
        <v>44835</v>
      </c>
      <c r="E153" s="27">
        <v>45020</v>
      </c>
      <c r="F153" s="34">
        <f t="shared" si="2"/>
        <v>0.78808744100000006</v>
      </c>
      <c r="G153" s="71">
        <v>7880874.4100000001</v>
      </c>
      <c r="H153" s="38" t="s">
        <v>32</v>
      </c>
      <c r="I153" s="72" t="s">
        <v>68</v>
      </c>
    </row>
    <row r="154" spans="1:9" ht="25.5" x14ac:dyDescent="0.25">
      <c r="A154" s="39" t="s">
        <v>260</v>
      </c>
      <c r="B154" s="36" t="s">
        <v>31</v>
      </c>
      <c r="C154" s="70">
        <v>5000000</v>
      </c>
      <c r="D154" s="27">
        <v>44652</v>
      </c>
      <c r="E154" s="27">
        <v>44844</v>
      </c>
      <c r="F154" s="34">
        <f t="shared" si="2"/>
        <v>0.87206697200000005</v>
      </c>
      <c r="G154" s="71">
        <v>4360334.8600000003</v>
      </c>
      <c r="H154" s="38" t="s">
        <v>32</v>
      </c>
      <c r="I154" s="30" t="s">
        <v>133</v>
      </c>
    </row>
    <row r="155" spans="1:9" ht="25.5" x14ac:dyDescent="0.25">
      <c r="A155" s="39" t="s">
        <v>261</v>
      </c>
      <c r="B155" s="36" t="s">
        <v>61</v>
      </c>
      <c r="C155" s="32">
        <v>1150000</v>
      </c>
      <c r="D155" s="27">
        <v>44835</v>
      </c>
      <c r="E155" s="27">
        <v>44886</v>
      </c>
      <c r="F155" s="34">
        <f t="shared" si="2"/>
        <v>0.79734144347826086</v>
      </c>
      <c r="G155" s="71">
        <v>916942.66</v>
      </c>
      <c r="H155" s="38" t="s">
        <v>32</v>
      </c>
      <c r="I155" s="30" t="s">
        <v>210</v>
      </c>
    </row>
    <row r="156" spans="1:9" ht="25.5" x14ac:dyDescent="0.25">
      <c r="A156" s="39" t="s">
        <v>262</v>
      </c>
      <c r="B156" s="36" t="s">
        <v>58</v>
      </c>
      <c r="C156" s="82">
        <v>10000000</v>
      </c>
      <c r="D156" s="27">
        <v>44652</v>
      </c>
      <c r="E156" s="27">
        <v>44826</v>
      </c>
      <c r="F156" s="34">
        <f t="shared" si="2"/>
        <v>0.39499718099999998</v>
      </c>
      <c r="G156" s="71">
        <v>3949971.8099999996</v>
      </c>
      <c r="H156" s="38" t="s">
        <v>32</v>
      </c>
      <c r="I156" s="50" t="s">
        <v>133</v>
      </c>
    </row>
    <row r="157" spans="1:9" x14ac:dyDescent="0.25">
      <c r="A157" s="39" t="s">
        <v>263</v>
      </c>
      <c r="B157" s="36" t="s">
        <v>135</v>
      </c>
      <c r="C157" s="32">
        <v>2740000</v>
      </c>
      <c r="D157" s="27">
        <v>44564</v>
      </c>
      <c r="E157" s="27">
        <v>44661</v>
      </c>
      <c r="F157" s="34">
        <f t="shared" si="2"/>
        <v>0.6462274087591241</v>
      </c>
      <c r="G157" s="71">
        <v>1770663.1</v>
      </c>
      <c r="H157" s="38" t="s">
        <v>32</v>
      </c>
      <c r="I157" s="30" t="s">
        <v>68</v>
      </c>
    </row>
    <row r="158" spans="1:9" ht="25.5" x14ac:dyDescent="0.25">
      <c r="A158" s="39" t="s">
        <v>264</v>
      </c>
      <c r="B158" s="31" t="s">
        <v>73</v>
      </c>
      <c r="C158" s="70">
        <v>2000000</v>
      </c>
      <c r="D158" s="33">
        <v>44652</v>
      </c>
      <c r="E158" s="33">
        <v>44752</v>
      </c>
      <c r="F158" s="34">
        <f t="shared" si="2"/>
        <v>0.97218859999999996</v>
      </c>
      <c r="G158" s="36">
        <v>1944377.2</v>
      </c>
      <c r="H158" s="38" t="s">
        <v>32</v>
      </c>
      <c r="I158" s="72" t="s">
        <v>68</v>
      </c>
    </row>
    <row r="159" spans="1:9" ht="25.5" x14ac:dyDescent="0.25">
      <c r="A159" s="39" t="s">
        <v>265</v>
      </c>
      <c r="B159" s="31" t="s">
        <v>214</v>
      </c>
      <c r="C159" s="70">
        <v>1178571.43</v>
      </c>
      <c r="D159" s="33">
        <v>44835</v>
      </c>
      <c r="E159" s="33">
        <v>44905</v>
      </c>
      <c r="F159" s="34">
        <f t="shared" si="2"/>
        <v>0.86446700137640342</v>
      </c>
      <c r="G159" s="36">
        <v>1018836.1099999998</v>
      </c>
      <c r="H159" s="38" t="s">
        <v>32</v>
      </c>
      <c r="I159" s="39" t="s">
        <v>68</v>
      </c>
    </row>
    <row r="160" spans="1:9" ht="51" x14ac:dyDescent="0.25">
      <c r="A160" s="39" t="s">
        <v>266</v>
      </c>
      <c r="B160" s="31" t="s">
        <v>216</v>
      </c>
      <c r="C160" s="70">
        <v>1678571.43</v>
      </c>
      <c r="D160" s="33">
        <v>44652</v>
      </c>
      <c r="E160" s="33">
        <v>44752</v>
      </c>
      <c r="F160" s="34">
        <f t="shared" si="2"/>
        <v>0.58257392716376677</v>
      </c>
      <c r="G160" s="36">
        <v>977891.94999999984</v>
      </c>
      <c r="H160" s="38" t="s">
        <v>32</v>
      </c>
      <c r="I160" s="30" t="s">
        <v>267</v>
      </c>
    </row>
    <row r="161" spans="1:9" x14ac:dyDescent="0.25">
      <c r="A161" s="39" t="s">
        <v>268</v>
      </c>
      <c r="B161" s="31" t="s">
        <v>156</v>
      </c>
      <c r="C161" s="70">
        <v>700000</v>
      </c>
      <c r="D161" s="33">
        <v>44562</v>
      </c>
      <c r="E161" s="33">
        <v>44967</v>
      </c>
      <c r="F161" s="34">
        <f t="shared" si="2"/>
        <v>0.80769771428571435</v>
      </c>
      <c r="G161" s="36">
        <v>565388.4</v>
      </c>
      <c r="H161" s="38" t="s">
        <v>32</v>
      </c>
      <c r="I161" s="30" t="s">
        <v>68</v>
      </c>
    </row>
    <row r="162" spans="1:9" ht="25.5" x14ac:dyDescent="0.25">
      <c r="A162" s="39" t="s">
        <v>269</v>
      </c>
      <c r="B162" s="31" t="s">
        <v>37</v>
      </c>
      <c r="C162" s="70">
        <v>600000</v>
      </c>
      <c r="D162" s="33">
        <v>44564</v>
      </c>
      <c r="E162" s="33">
        <v>44602</v>
      </c>
      <c r="F162" s="34">
        <f t="shared" si="2"/>
        <v>0.70459625000000004</v>
      </c>
      <c r="G162" s="36">
        <v>422757.75</v>
      </c>
      <c r="H162" s="38" t="s">
        <v>32</v>
      </c>
      <c r="I162" s="50" t="s">
        <v>133</v>
      </c>
    </row>
    <row r="163" spans="1:9" ht="38.25" x14ac:dyDescent="0.25">
      <c r="A163" s="39" t="s">
        <v>270</v>
      </c>
      <c r="B163" s="31" t="s">
        <v>27</v>
      </c>
      <c r="C163" s="70">
        <v>500000</v>
      </c>
      <c r="D163" s="33">
        <v>44682</v>
      </c>
      <c r="E163" s="33">
        <v>44783</v>
      </c>
      <c r="F163" s="34">
        <f t="shared" si="2"/>
        <v>0.36847393999999994</v>
      </c>
      <c r="G163" s="36">
        <v>184236.96999999997</v>
      </c>
      <c r="H163" s="38" t="s">
        <v>32</v>
      </c>
      <c r="I163" s="50" t="s">
        <v>271</v>
      </c>
    </row>
    <row r="164" spans="1:9" ht="51" x14ac:dyDescent="0.25">
      <c r="A164" s="39" t="s">
        <v>272</v>
      </c>
      <c r="B164" s="31" t="s">
        <v>27</v>
      </c>
      <c r="C164" s="70">
        <v>1678571.43</v>
      </c>
      <c r="D164" s="33">
        <v>44562</v>
      </c>
      <c r="E164" s="33">
        <v>44936</v>
      </c>
      <c r="F164" s="34">
        <f t="shared" si="2"/>
        <v>0.61300416032935812</v>
      </c>
      <c r="G164" s="36">
        <v>1028971.2699999999</v>
      </c>
      <c r="H164" s="38" t="s">
        <v>32</v>
      </c>
      <c r="I164" s="50" t="s">
        <v>267</v>
      </c>
    </row>
    <row r="165" spans="1:9" x14ac:dyDescent="0.25">
      <c r="A165" s="39" t="s">
        <v>273</v>
      </c>
      <c r="B165" s="36" t="s">
        <v>39</v>
      </c>
      <c r="C165" s="68">
        <v>5000000</v>
      </c>
      <c r="D165" s="27">
        <v>44835</v>
      </c>
      <c r="E165" s="27">
        <v>45026</v>
      </c>
      <c r="F165" s="34">
        <f t="shared" si="2"/>
        <v>0.57502624399999991</v>
      </c>
      <c r="G165" s="68">
        <v>2875131.2199999997</v>
      </c>
      <c r="H165" s="38" t="s">
        <v>32</v>
      </c>
      <c r="I165" s="30" t="s">
        <v>240</v>
      </c>
    </row>
    <row r="166" spans="1:9" ht="38.25" x14ac:dyDescent="0.25">
      <c r="A166" s="39" t="s">
        <v>274</v>
      </c>
      <c r="B166" s="36" t="s">
        <v>46</v>
      </c>
      <c r="C166" s="68">
        <v>5000000</v>
      </c>
      <c r="D166" s="27">
        <v>44562</v>
      </c>
      <c r="E166" s="27">
        <v>44752</v>
      </c>
      <c r="F166" s="34">
        <f t="shared" si="2"/>
        <v>0.681535848</v>
      </c>
      <c r="G166" s="68">
        <v>3407679.2399999998</v>
      </c>
      <c r="H166" s="38" t="s">
        <v>32</v>
      </c>
      <c r="I166" s="30" t="s">
        <v>275</v>
      </c>
    </row>
    <row r="167" spans="1:9" ht="25.5" x14ac:dyDescent="0.25">
      <c r="A167" s="39" t="s">
        <v>276</v>
      </c>
      <c r="B167" s="36" t="s">
        <v>37</v>
      </c>
      <c r="C167" s="68">
        <v>5000000</v>
      </c>
      <c r="D167" s="27">
        <v>44652</v>
      </c>
      <c r="E167" s="27">
        <v>44844</v>
      </c>
      <c r="F167" s="34">
        <f t="shared" si="2"/>
        <v>0.91075090399999992</v>
      </c>
      <c r="G167" s="71">
        <v>4553754.5199999996</v>
      </c>
      <c r="H167" s="38" t="s">
        <v>32</v>
      </c>
      <c r="I167" s="30" t="s">
        <v>277</v>
      </c>
    </row>
    <row r="168" spans="1:9" x14ac:dyDescent="0.25">
      <c r="A168" s="39" t="s">
        <v>278</v>
      </c>
      <c r="B168" s="36" t="s">
        <v>156</v>
      </c>
      <c r="C168" s="83">
        <v>5000000</v>
      </c>
      <c r="D168" s="27">
        <v>44564</v>
      </c>
      <c r="E168" s="27">
        <v>44752</v>
      </c>
      <c r="F168" s="34">
        <f t="shared" si="2"/>
        <v>0.89188305400000012</v>
      </c>
      <c r="G168" s="71">
        <v>4459415.2700000005</v>
      </c>
      <c r="H168" s="38" t="s">
        <v>32</v>
      </c>
      <c r="I168" s="30" t="s">
        <v>68</v>
      </c>
    </row>
    <row r="169" spans="1:9" ht="25.5" x14ac:dyDescent="0.25">
      <c r="A169" s="39" t="s">
        <v>279</v>
      </c>
      <c r="B169" s="36" t="s">
        <v>31</v>
      </c>
      <c r="C169" s="68">
        <v>1300000</v>
      </c>
      <c r="D169" s="69">
        <v>44564</v>
      </c>
      <c r="E169" s="69">
        <v>44607</v>
      </c>
      <c r="F169" s="34">
        <f t="shared" si="2"/>
        <v>0.64706232307692313</v>
      </c>
      <c r="G169" s="71">
        <v>841181.02</v>
      </c>
      <c r="H169" s="38" t="s">
        <v>32</v>
      </c>
      <c r="I169" s="30" t="s">
        <v>280</v>
      </c>
    </row>
    <row r="170" spans="1:9" ht="25.5" x14ac:dyDescent="0.25">
      <c r="A170" s="39" t="s">
        <v>281</v>
      </c>
      <c r="B170" s="36" t="s">
        <v>56</v>
      </c>
      <c r="C170" s="68">
        <v>1500000</v>
      </c>
      <c r="D170" s="69">
        <v>44564</v>
      </c>
      <c r="E170" s="69">
        <v>44671</v>
      </c>
      <c r="F170" s="34">
        <f t="shared" si="2"/>
        <v>0.87911733333333331</v>
      </c>
      <c r="G170" s="71">
        <v>1318676</v>
      </c>
      <c r="H170" s="38" t="s">
        <v>32</v>
      </c>
      <c r="I170" s="30" t="s">
        <v>53</v>
      </c>
    </row>
    <row r="171" spans="1:9" ht="25.5" x14ac:dyDescent="0.25">
      <c r="A171" s="39" t="s">
        <v>282</v>
      </c>
      <c r="B171" s="36" t="s">
        <v>111</v>
      </c>
      <c r="C171" s="68">
        <v>500000</v>
      </c>
      <c r="D171" s="69">
        <v>44652</v>
      </c>
      <c r="E171" s="69">
        <v>44793</v>
      </c>
      <c r="F171" s="34">
        <f t="shared" si="2"/>
        <v>0.90700400000000003</v>
      </c>
      <c r="G171" s="71">
        <v>453502</v>
      </c>
      <c r="H171" s="38" t="s">
        <v>32</v>
      </c>
      <c r="I171" s="50" t="s">
        <v>283</v>
      </c>
    </row>
    <row r="172" spans="1:9" ht="25.5" x14ac:dyDescent="0.25">
      <c r="A172" s="39" t="s">
        <v>284</v>
      </c>
      <c r="B172" s="36" t="s">
        <v>31</v>
      </c>
      <c r="C172" s="68">
        <v>300000</v>
      </c>
      <c r="D172" s="69">
        <v>44743</v>
      </c>
      <c r="E172" s="69">
        <v>44814</v>
      </c>
      <c r="F172" s="34">
        <f t="shared" si="2"/>
        <v>1.1266666666666666E-2</v>
      </c>
      <c r="G172" s="71">
        <v>3380</v>
      </c>
      <c r="H172" s="38" t="s">
        <v>32</v>
      </c>
      <c r="I172" s="30" t="s">
        <v>161</v>
      </c>
    </row>
    <row r="173" spans="1:9" ht="38.25" x14ac:dyDescent="0.25">
      <c r="A173" s="39" t="s">
        <v>285</v>
      </c>
      <c r="B173" s="36" t="s">
        <v>64</v>
      </c>
      <c r="C173" s="68">
        <v>500000</v>
      </c>
      <c r="D173" s="84">
        <v>44835</v>
      </c>
      <c r="E173" s="74">
        <v>44885</v>
      </c>
      <c r="F173" s="34">
        <f t="shared" ref="F173:F216" si="3">G173/C173</f>
        <v>0.8858395</v>
      </c>
      <c r="G173" s="71">
        <v>442919.75</v>
      </c>
      <c r="H173" s="38" t="s">
        <v>28</v>
      </c>
      <c r="I173" s="30" t="s">
        <v>161</v>
      </c>
    </row>
    <row r="174" spans="1:9" ht="25.5" x14ac:dyDescent="0.25">
      <c r="A174" s="39" t="s">
        <v>286</v>
      </c>
      <c r="B174" s="36" t="s">
        <v>51</v>
      </c>
      <c r="C174" s="68">
        <v>2000000</v>
      </c>
      <c r="D174" s="84">
        <v>44562</v>
      </c>
      <c r="E174" s="74">
        <v>44936</v>
      </c>
      <c r="F174" s="34">
        <f t="shared" si="3"/>
        <v>0.55246035500000001</v>
      </c>
      <c r="G174" s="71">
        <v>1104920.71</v>
      </c>
      <c r="H174" s="38" t="s">
        <v>32</v>
      </c>
      <c r="I174" s="50" t="s">
        <v>287</v>
      </c>
    </row>
    <row r="175" spans="1:9" ht="25.5" x14ac:dyDescent="0.25">
      <c r="A175" s="39" t="s">
        <v>288</v>
      </c>
      <c r="B175" s="36" t="s">
        <v>35</v>
      </c>
      <c r="C175" s="68">
        <v>1678571.43</v>
      </c>
      <c r="D175" s="27">
        <v>44663</v>
      </c>
      <c r="E175" s="27">
        <v>44663</v>
      </c>
      <c r="F175" s="34">
        <f t="shared" si="3"/>
        <v>0.72325119342702016</v>
      </c>
      <c r="G175" s="71">
        <v>1214028.7899999998</v>
      </c>
      <c r="H175" s="38" t="s">
        <v>32</v>
      </c>
      <c r="I175" s="30" t="s">
        <v>280</v>
      </c>
    </row>
    <row r="176" spans="1:9" ht="25.5" x14ac:dyDescent="0.25">
      <c r="A176" s="39" t="s">
        <v>289</v>
      </c>
      <c r="B176" s="36" t="s">
        <v>58</v>
      </c>
      <c r="C176" s="68">
        <v>900000</v>
      </c>
      <c r="D176" s="27">
        <v>44837</v>
      </c>
      <c r="E176" s="27">
        <v>44905</v>
      </c>
      <c r="F176" s="34">
        <f t="shared" si="3"/>
        <v>0.88468740000000001</v>
      </c>
      <c r="G176" s="71">
        <v>796218.66</v>
      </c>
      <c r="H176" s="38" t="s">
        <v>32</v>
      </c>
      <c r="I176" s="30" t="s">
        <v>133</v>
      </c>
    </row>
    <row r="177" spans="1:9" ht="38.25" x14ac:dyDescent="0.25">
      <c r="A177" s="39" t="s">
        <v>290</v>
      </c>
      <c r="B177" s="36" t="s">
        <v>156</v>
      </c>
      <c r="C177" s="68">
        <v>600000</v>
      </c>
      <c r="D177" s="69">
        <v>44564</v>
      </c>
      <c r="E177" s="69">
        <v>44630</v>
      </c>
      <c r="F177" s="34">
        <f t="shared" si="3"/>
        <v>0.20887305000000003</v>
      </c>
      <c r="G177" s="71">
        <v>125323.83000000002</v>
      </c>
      <c r="H177" s="38" t="s">
        <v>32</v>
      </c>
      <c r="I177" s="50" t="s">
        <v>291</v>
      </c>
    </row>
    <row r="178" spans="1:9" ht="38.25" x14ac:dyDescent="0.25">
      <c r="A178" s="39" t="s">
        <v>292</v>
      </c>
      <c r="B178" s="36" t="s">
        <v>156</v>
      </c>
      <c r="C178" s="68">
        <v>500000</v>
      </c>
      <c r="D178" s="69">
        <v>44652</v>
      </c>
      <c r="E178" s="69">
        <v>44722</v>
      </c>
      <c r="F178" s="34">
        <f t="shared" si="3"/>
        <v>0.43915780000000004</v>
      </c>
      <c r="G178" s="71">
        <v>219578.90000000002</v>
      </c>
      <c r="H178" s="38" t="s">
        <v>32</v>
      </c>
      <c r="I178" s="30" t="s">
        <v>293</v>
      </c>
    </row>
    <row r="179" spans="1:9" ht="25.5" x14ac:dyDescent="0.25">
      <c r="A179" s="39" t="s">
        <v>294</v>
      </c>
      <c r="B179" s="36" t="s">
        <v>56</v>
      </c>
      <c r="C179" s="68">
        <v>500000</v>
      </c>
      <c r="D179" s="69">
        <v>44652</v>
      </c>
      <c r="E179" s="69">
        <v>44691</v>
      </c>
      <c r="F179" s="34">
        <f t="shared" si="3"/>
        <v>0.47176000000000001</v>
      </c>
      <c r="G179" s="71">
        <v>235880</v>
      </c>
      <c r="H179" s="38" t="s">
        <v>32</v>
      </c>
      <c r="I179" s="50" t="s">
        <v>167</v>
      </c>
    </row>
    <row r="180" spans="1:9" ht="25.5" x14ac:dyDescent="0.25">
      <c r="A180" s="39" t="s">
        <v>295</v>
      </c>
      <c r="B180" s="36" t="s">
        <v>35</v>
      </c>
      <c r="C180" s="85">
        <v>1000000</v>
      </c>
      <c r="D180" s="27">
        <v>44663</v>
      </c>
      <c r="E180" s="27">
        <v>44663</v>
      </c>
      <c r="F180" s="34">
        <f t="shared" si="3"/>
        <v>0.76712237999999999</v>
      </c>
      <c r="G180" s="71">
        <v>767122.38</v>
      </c>
      <c r="H180" s="38" t="s">
        <v>32</v>
      </c>
      <c r="I180" s="30" t="s">
        <v>53</v>
      </c>
    </row>
    <row r="181" spans="1:9" x14ac:dyDescent="0.25">
      <c r="A181" s="39" t="s">
        <v>296</v>
      </c>
      <c r="B181" s="31" t="s">
        <v>73</v>
      </c>
      <c r="C181" s="68">
        <v>450000</v>
      </c>
      <c r="D181" s="69"/>
      <c r="E181" s="69"/>
      <c r="F181" s="34">
        <f t="shared" si="3"/>
        <v>0</v>
      </c>
      <c r="G181" s="35">
        <v>0</v>
      </c>
      <c r="H181" s="38" t="s">
        <v>32</v>
      </c>
      <c r="I181" s="50" t="s">
        <v>297</v>
      </c>
    </row>
    <row r="182" spans="1:9" ht="25.5" x14ac:dyDescent="0.25">
      <c r="A182" s="39" t="s">
        <v>42</v>
      </c>
      <c r="B182" s="31" t="s">
        <v>37</v>
      </c>
      <c r="C182" s="68">
        <v>54000000</v>
      </c>
      <c r="D182" s="69"/>
      <c r="E182" s="69"/>
      <c r="F182" s="34">
        <f t="shared" si="3"/>
        <v>0.99818891018518519</v>
      </c>
      <c r="G182" s="71">
        <v>53902201.149999999</v>
      </c>
      <c r="H182" s="38" t="s">
        <v>32</v>
      </c>
      <c r="I182" s="50" t="s">
        <v>44</v>
      </c>
    </row>
    <row r="183" spans="1:9" x14ac:dyDescent="0.25">
      <c r="A183" s="39" t="s">
        <v>298</v>
      </c>
      <c r="B183" s="36" t="s">
        <v>106</v>
      </c>
      <c r="C183" s="68">
        <v>3000000</v>
      </c>
      <c r="D183" s="69"/>
      <c r="E183" s="69"/>
      <c r="F183" s="34">
        <f t="shared" si="3"/>
        <v>0</v>
      </c>
      <c r="G183" s="35">
        <v>0</v>
      </c>
      <c r="H183" s="38" t="s">
        <v>32</v>
      </c>
      <c r="I183" s="50" t="s">
        <v>299</v>
      </c>
    </row>
    <row r="184" spans="1:9" ht="25.5" x14ac:dyDescent="0.25">
      <c r="A184" s="39" t="s">
        <v>300</v>
      </c>
      <c r="B184" s="36" t="s">
        <v>58</v>
      </c>
      <c r="C184" s="68">
        <v>15428574</v>
      </c>
      <c r="D184" s="69">
        <v>45017</v>
      </c>
      <c r="E184" s="69">
        <v>45240</v>
      </c>
      <c r="F184" s="34">
        <f t="shared" si="3"/>
        <v>0.79738293376951108</v>
      </c>
      <c r="G184" s="71">
        <v>12302481.600000001</v>
      </c>
      <c r="H184" s="38" t="s">
        <v>32</v>
      </c>
      <c r="I184" s="30" t="s">
        <v>301</v>
      </c>
    </row>
    <row r="185" spans="1:9" x14ac:dyDescent="0.25">
      <c r="A185" s="39" t="s">
        <v>302</v>
      </c>
      <c r="B185" s="36" t="s">
        <v>114</v>
      </c>
      <c r="C185" s="68">
        <v>3000000</v>
      </c>
      <c r="D185" s="69">
        <v>45019</v>
      </c>
      <c r="E185" s="69">
        <v>45214</v>
      </c>
      <c r="F185" s="34">
        <f t="shared" si="3"/>
        <v>0.84117492999999999</v>
      </c>
      <c r="G185" s="71">
        <v>2523524.79</v>
      </c>
      <c r="H185" s="38" t="s">
        <v>32</v>
      </c>
      <c r="I185" s="50" t="s">
        <v>53</v>
      </c>
    </row>
    <row r="186" spans="1:9" ht="25.5" x14ac:dyDescent="0.25">
      <c r="A186" s="39" t="s">
        <v>303</v>
      </c>
      <c r="B186" s="36" t="s">
        <v>135</v>
      </c>
      <c r="C186" s="68">
        <v>4620000</v>
      </c>
      <c r="D186" s="69">
        <v>45019</v>
      </c>
      <c r="E186" s="69">
        <v>45245</v>
      </c>
      <c r="F186" s="34">
        <f t="shared" si="3"/>
        <v>0.83688721212121209</v>
      </c>
      <c r="G186" s="71">
        <v>3866418.92</v>
      </c>
      <c r="H186" s="38" t="s">
        <v>32</v>
      </c>
      <c r="I186" s="50" t="s">
        <v>133</v>
      </c>
    </row>
    <row r="187" spans="1:9" x14ac:dyDescent="0.25">
      <c r="A187" s="39" t="s">
        <v>304</v>
      </c>
      <c r="B187" s="31" t="s">
        <v>73</v>
      </c>
      <c r="C187" s="68">
        <v>6300000</v>
      </c>
      <c r="D187" s="69">
        <v>45019</v>
      </c>
      <c r="E187" s="69">
        <v>45002</v>
      </c>
      <c r="F187" s="34">
        <f t="shared" si="3"/>
        <v>0.85339314285714296</v>
      </c>
      <c r="G187" s="71">
        <v>5376376.8000000007</v>
      </c>
      <c r="H187" s="38" t="s">
        <v>32</v>
      </c>
      <c r="I187" s="30" t="s">
        <v>53</v>
      </c>
    </row>
    <row r="188" spans="1:9" ht="25.5" x14ac:dyDescent="0.25">
      <c r="A188" s="39" t="s">
        <v>305</v>
      </c>
      <c r="B188" s="36" t="s">
        <v>66</v>
      </c>
      <c r="C188" s="68">
        <v>5000000</v>
      </c>
      <c r="D188" s="69">
        <v>44928</v>
      </c>
      <c r="E188" s="69">
        <v>45107</v>
      </c>
      <c r="F188" s="34">
        <f t="shared" si="3"/>
        <v>0.82603714999999989</v>
      </c>
      <c r="G188" s="71">
        <v>4130185.7499999995</v>
      </c>
      <c r="H188" s="38" t="s">
        <v>32</v>
      </c>
      <c r="I188" s="39" t="s">
        <v>53</v>
      </c>
    </row>
    <row r="189" spans="1:9" ht="38.25" x14ac:dyDescent="0.25">
      <c r="A189" s="39" t="s">
        <v>306</v>
      </c>
      <c r="B189" s="36" t="s">
        <v>216</v>
      </c>
      <c r="C189" s="68">
        <v>2500000</v>
      </c>
      <c r="D189" s="69">
        <v>45019</v>
      </c>
      <c r="E189" s="69">
        <v>45122</v>
      </c>
      <c r="F189" s="34">
        <f t="shared" si="3"/>
        <v>0.77741068400000002</v>
      </c>
      <c r="G189" s="71">
        <v>1943526.71</v>
      </c>
      <c r="H189" s="38" t="s">
        <v>32</v>
      </c>
      <c r="I189" s="39" t="s">
        <v>53</v>
      </c>
    </row>
    <row r="190" spans="1:9" ht="25.5" x14ac:dyDescent="0.25">
      <c r="A190" s="39" t="s">
        <v>307</v>
      </c>
      <c r="B190" s="36" t="s">
        <v>308</v>
      </c>
      <c r="C190" s="68">
        <v>3200000</v>
      </c>
      <c r="D190" s="69">
        <v>45017</v>
      </c>
      <c r="E190" s="69">
        <v>45093</v>
      </c>
      <c r="F190" s="34">
        <f t="shared" si="3"/>
        <v>0.90572399999999997</v>
      </c>
      <c r="G190" s="71">
        <v>2898316.8</v>
      </c>
      <c r="H190" s="38" t="s">
        <v>32</v>
      </c>
      <c r="I190" s="30" t="s">
        <v>309</v>
      </c>
    </row>
    <row r="191" spans="1:9" ht="25.5" x14ac:dyDescent="0.25">
      <c r="A191" s="39" t="s">
        <v>310</v>
      </c>
      <c r="B191" s="36" t="s">
        <v>56</v>
      </c>
      <c r="C191" s="68">
        <v>4000000</v>
      </c>
      <c r="D191" s="69">
        <v>45019</v>
      </c>
      <c r="E191" s="69">
        <v>45122</v>
      </c>
      <c r="F191" s="34">
        <f t="shared" si="3"/>
        <v>0.75333413000000005</v>
      </c>
      <c r="G191" s="71">
        <v>3013336.52</v>
      </c>
      <c r="H191" s="38" t="s">
        <v>32</v>
      </c>
      <c r="I191" s="50" t="s">
        <v>217</v>
      </c>
    </row>
    <row r="192" spans="1:9" ht="25.5" x14ac:dyDescent="0.25">
      <c r="A192" s="39" t="s">
        <v>311</v>
      </c>
      <c r="B192" s="36" t="s">
        <v>56</v>
      </c>
      <c r="C192" s="68">
        <v>1000000</v>
      </c>
      <c r="D192" s="69">
        <v>45019</v>
      </c>
      <c r="E192" s="69">
        <v>45077</v>
      </c>
      <c r="F192" s="34">
        <f t="shared" si="3"/>
        <v>0.52444940000000007</v>
      </c>
      <c r="G192" s="71">
        <v>524449.4</v>
      </c>
      <c r="H192" s="38" t="s">
        <v>32</v>
      </c>
      <c r="I192" s="39" t="s">
        <v>217</v>
      </c>
    </row>
    <row r="193" spans="1:9" ht="25.5" x14ac:dyDescent="0.25">
      <c r="A193" s="39" t="s">
        <v>312</v>
      </c>
      <c r="B193" s="36" t="s">
        <v>111</v>
      </c>
      <c r="C193" s="68">
        <v>3000000</v>
      </c>
      <c r="D193" s="69">
        <v>45017</v>
      </c>
      <c r="E193" s="69">
        <v>45119</v>
      </c>
      <c r="F193" s="34">
        <f t="shared" si="3"/>
        <v>0.91943026666666661</v>
      </c>
      <c r="G193" s="71">
        <v>2758290.8</v>
      </c>
      <c r="H193" s="38" t="s">
        <v>28</v>
      </c>
      <c r="I193" s="50" t="s">
        <v>309</v>
      </c>
    </row>
    <row r="194" spans="1:9" x14ac:dyDescent="0.25">
      <c r="A194" s="39" t="s">
        <v>313</v>
      </c>
      <c r="B194" s="36" t="s">
        <v>66</v>
      </c>
      <c r="C194" s="68">
        <v>14185000</v>
      </c>
      <c r="D194" s="69">
        <v>45017</v>
      </c>
      <c r="E194" s="69">
        <v>45279</v>
      </c>
      <c r="F194" s="34">
        <f t="shared" si="3"/>
        <v>0.88933713006697201</v>
      </c>
      <c r="G194" s="71">
        <v>12615247.189999998</v>
      </c>
      <c r="H194" s="38" t="s">
        <v>32</v>
      </c>
      <c r="I194" s="30" t="s">
        <v>169</v>
      </c>
    </row>
    <row r="195" spans="1:9" ht="25.5" x14ac:dyDescent="0.25">
      <c r="A195" s="39" t="s">
        <v>314</v>
      </c>
      <c r="B195" s="36" t="s">
        <v>51</v>
      </c>
      <c r="C195" s="68">
        <v>1500000</v>
      </c>
      <c r="D195" s="69">
        <v>45017</v>
      </c>
      <c r="E195" s="69">
        <v>45077</v>
      </c>
      <c r="F195" s="34">
        <f t="shared" si="3"/>
        <v>0.78623630666666666</v>
      </c>
      <c r="G195" s="71">
        <v>1179354.46</v>
      </c>
      <c r="H195" s="38" t="s">
        <v>32</v>
      </c>
      <c r="I195" s="50" t="s">
        <v>217</v>
      </c>
    </row>
    <row r="196" spans="1:9" ht="25.5" x14ac:dyDescent="0.25">
      <c r="A196" s="39" t="s">
        <v>315</v>
      </c>
      <c r="B196" s="36" t="s">
        <v>106</v>
      </c>
      <c r="C196" s="68">
        <v>2000000</v>
      </c>
      <c r="D196" s="69">
        <v>44927</v>
      </c>
      <c r="E196" s="69">
        <v>45041</v>
      </c>
      <c r="F196" s="34">
        <f t="shared" si="3"/>
        <v>0.9523654250000001</v>
      </c>
      <c r="G196" s="71">
        <v>1904730.85</v>
      </c>
      <c r="H196" s="38" t="s">
        <v>32</v>
      </c>
      <c r="I196" s="50" t="s">
        <v>277</v>
      </c>
    </row>
    <row r="197" spans="1:9" ht="19.5" customHeight="1" x14ac:dyDescent="0.25">
      <c r="A197" s="39" t="s">
        <v>316</v>
      </c>
      <c r="B197" s="36" t="s">
        <v>106</v>
      </c>
      <c r="C197" s="70">
        <v>10000000</v>
      </c>
      <c r="D197" s="27"/>
      <c r="E197" s="27"/>
      <c r="F197" s="34">
        <f t="shared" si="3"/>
        <v>0</v>
      </c>
      <c r="G197" s="35">
        <v>0</v>
      </c>
      <c r="H197" s="38" t="s">
        <v>32</v>
      </c>
      <c r="I197" s="50" t="s">
        <v>317</v>
      </c>
    </row>
    <row r="198" spans="1:9" ht="25.5" x14ac:dyDescent="0.25">
      <c r="A198" s="39" t="s">
        <v>318</v>
      </c>
      <c r="B198" s="36" t="s">
        <v>43</v>
      </c>
      <c r="C198" s="70">
        <v>4000000</v>
      </c>
      <c r="D198" s="27"/>
      <c r="E198" s="27"/>
      <c r="F198" s="34">
        <f t="shared" si="3"/>
        <v>1</v>
      </c>
      <c r="G198" s="71">
        <v>4000000</v>
      </c>
      <c r="H198" s="38" t="s">
        <v>32</v>
      </c>
      <c r="I198" s="30" t="s">
        <v>68</v>
      </c>
    </row>
    <row r="199" spans="1:9" x14ac:dyDescent="0.25">
      <c r="A199" s="39" t="s">
        <v>319</v>
      </c>
      <c r="B199" s="31" t="s">
        <v>37</v>
      </c>
      <c r="C199" s="70">
        <v>12000000</v>
      </c>
      <c r="D199" s="27"/>
      <c r="E199" s="27"/>
      <c r="F199" s="34">
        <f t="shared" si="3"/>
        <v>0.99975000000000003</v>
      </c>
      <c r="G199" s="71">
        <v>11997000</v>
      </c>
      <c r="H199" s="38" t="s">
        <v>32</v>
      </c>
      <c r="I199" s="39" t="s">
        <v>68</v>
      </c>
    </row>
    <row r="200" spans="1:9" x14ac:dyDescent="0.25">
      <c r="A200" s="39" t="s">
        <v>320</v>
      </c>
      <c r="B200" s="31" t="s">
        <v>37</v>
      </c>
      <c r="C200" s="70">
        <v>6000000</v>
      </c>
      <c r="D200" s="27"/>
      <c r="E200" s="27"/>
      <c r="F200" s="34">
        <f t="shared" si="3"/>
        <v>0.9996666666666667</v>
      </c>
      <c r="G200" s="71">
        <v>5998000</v>
      </c>
      <c r="H200" s="38" t="s">
        <v>32</v>
      </c>
      <c r="I200" s="39" t="s">
        <v>68</v>
      </c>
    </row>
    <row r="201" spans="1:9" x14ac:dyDescent="0.25">
      <c r="A201" s="39" t="s">
        <v>321</v>
      </c>
      <c r="B201" s="31" t="s">
        <v>37</v>
      </c>
      <c r="C201" s="70">
        <v>5000000</v>
      </c>
      <c r="D201" s="27"/>
      <c r="E201" s="27"/>
      <c r="F201" s="34">
        <f t="shared" si="3"/>
        <v>0.999</v>
      </c>
      <c r="G201" s="71">
        <v>4995000</v>
      </c>
      <c r="H201" s="38" t="s">
        <v>32</v>
      </c>
      <c r="I201" s="39" t="s">
        <v>68</v>
      </c>
    </row>
    <row r="202" spans="1:9" x14ac:dyDescent="0.25">
      <c r="A202" s="39" t="s">
        <v>322</v>
      </c>
      <c r="B202" s="31" t="s">
        <v>37</v>
      </c>
      <c r="C202" s="70">
        <v>2000000</v>
      </c>
      <c r="D202" s="27"/>
      <c r="E202" s="27"/>
      <c r="F202" s="34">
        <f t="shared" si="3"/>
        <v>0.99750000000000005</v>
      </c>
      <c r="G202" s="71">
        <v>1995000</v>
      </c>
      <c r="H202" s="38" t="s">
        <v>32</v>
      </c>
      <c r="I202" s="39" t="s">
        <v>68</v>
      </c>
    </row>
    <row r="203" spans="1:9" x14ac:dyDescent="0.25">
      <c r="A203" s="39" t="s">
        <v>323</v>
      </c>
      <c r="B203" s="31" t="s">
        <v>37</v>
      </c>
      <c r="C203" s="70">
        <v>3000000</v>
      </c>
      <c r="D203" s="27"/>
      <c r="E203" s="27"/>
      <c r="F203" s="34">
        <f t="shared" si="3"/>
        <v>0.99833333333333329</v>
      </c>
      <c r="G203" s="71">
        <v>2995000</v>
      </c>
      <c r="H203" s="38" t="s">
        <v>32</v>
      </c>
      <c r="I203" s="39" t="s">
        <v>68</v>
      </c>
    </row>
    <row r="204" spans="1:9" x14ac:dyDescent="0.25">
      <c r="A204" s="39" t="s">
        <v>324</v>
      </c>
      <c r="B204" s="31" t="s">
        <v>37</v>
      </c>
      <c r="C204" s="70">
        <v>2000000</v>
      </c>
      <c r="D204" s="27"/>
      <c r="E204" s="27"/>
      <c r="F204" s="34">
        <f t="shared" si="3"/>
        <v>0.99750000000000005</v>
      </c>
      <c r="G204" s="71">
        <v>1995000</v>
      </c>
      <c r="H204" s="38" t="s">
        <v>32</v>
      </c>
      <c r="I204" s="39" t="s">
        <v>68</v>
      </c>
    </row>
    <row r="205" spans="1:9" x14ac:dyDescent="0.25">
      <c r="A205" s="39" t="s">
        <v>325</v>
      </c>
      <c r="B205" s="31" t="s">
        <v>37</v>
      </c>
      <c r="C205" s="70">
        <v>11320000</v>
      </c>
      <c r="D205" s="27"/>
      <c r="E205" s="27"/>
      <c r="F205" s="34">
        <f t="shared" si="3"/>
        <v>0</v>
      </c>
      <c r="G205" s="35">
        <v>0</v>
      </c>
      <c r="H205" s="38" t="s">
        <v>32</v>
      </c>
      <c r="I205" s="50" t="s">
        <v>299</v>
      </c>
    </row>
    <row r="206" spans="1:9" x14ac:dyDescent="0.25">
      <c r="A206" s="39" t="s">
        <v>326</v>
      </c>
      <c r="B206" s="31" t="s">
        <v>37</v>
      </c>
      <c r="C206" s="70">
        <v>8430000</v>
      </c>
      <c r="D206" s="27"/>
      <c r="E206" s="27"/>
      <c r="F206" s="34">
        <f t="shared" si="3"/>
        <v>0.99940688018979829</v>
      </c>
      <c r="G206" s="71">
        <v>8425000</v>
      </c>
      <c r="H206" s="38" t="s">
        <v>32</v>
      </c>
      <c r="I206" s="50" t="s">
        <v>68</v>
      </c>
    </row>
    <row r="207" spans="1:9" x14ac:dyDescent="0.25">
      <c r="A207" s="39" t="s">
        <v>327</v>
      </c>
      <c r="B207" s="31" t="s">
        <v>37</v>
      </c>
      <c r="C207" s="70">
        <v>3000000</v>
      </c>
      <c r="D207" s="27"/>
      <c r="E207" s="27"/>
      <c r="F207" s="34">
        <f t="shared" si="3"/>
        <v>0.999</v>
      </c>
      <c r="G207" s="71">
        <v>2997000</v>
      </c>
      <c r="H207" s="38" t="s">
        <v>32</v>
      </c>
      <c r="I207" s="39" t="s">
        <v>68</v>
      </c>
    </row>
    <row r="208" spans="1:9" x14ac:dyDescent="0.25">
      <c r="A208" s="39" t="s">
        <v>328</v>
      </c>
      <c r="B208" s="31" t="s">
        <v>37</v>
      </c>
      <c r="C208" s="70">
        <v>1965000</v>
      </c>
      <c r="D208" s="27"/>
      <c r="E208" s="27"/>
      <c r="F208" s="34">
        <f t="shared" si="3"/>
        <v>0.99745547073791352</v>
      </c>
      <c r="G208" s="71">
        <v>1960000</v>
      </c>
      <c r="H208" s="38" t="s">
        <v>32</v>
      </c>
      <c r="I208" s="39" t="s">
        <v>68</v>
      </c>
    </row>
    <row r="209" spans="1:9" x14ac:dyDescent="0.25">
      <c r="A209" s="39" t="s">
        <v>72</v>
      </c>
      <c r="B209" s="36" t="s">
        <v>43</v>
      </c>
      <c r="C209" s="70">
        <v>107834479.20999999</v>
      </c>
      <c r="D209" s="27"/>
      <c r="E209" s="27"/>
      <c r="F209" s="34">
        <f t="shared" si="3"/>
        <v>1</v>
      </c>
      <c r="G209" s="71">
        <v>107834479.20999999</v>
      </c>
      <c r="H209" s="38" t="s">
        <v>32</v>
      </c>
      <c r="I209" s="39" t="s">
        <v>68</v>
      </c>
    </row>
    <row r="210" spans="1:9" ht="25.5" x14ac:dyDescent="0.25">
      <c r="A210" s="41" t="s">
        <v>329</v>
      </c>
      <c r="B210" s="36"/>
      <c r="C210" s="77">
        <f>SUM(C112:C209)</f>
        <v>591588468.17000008</v>
      </c>
      <c r="D210" s="27"/>
      <c r="E210" s="27"/>
      <c r="F210" s="45">
        <f t="shared" si="3"/>
        <v>0.82745751183123506</v>
      </c>
      <c r="G210" s="77">
        <f>SUM(G112:G209)</f>
        <v>489514321.90000004</v>
      </c>
      <c r="H210" s="78"/>
      <c r="I210" s="30"/>
    </row>
    <row r="211" spans="1:9" x14ac:dyDescent="0.25">
      <c r="A211" s="66" t="s">
        <v>76</v>
      </c>
      <c r="B211" s="36"/>
      <c r="C211" s="70"/>
      <c r="D211" s="27"/>
      <c r="E211" s="27"/>
      <c r="F211" s="28"/>
      <c r="G211" s="71"/>
      <c r="H211" s="29"/>
      <c r="I211" s="30"/>
    </row>
    <row r="212" spans="1:9" ht="25.5" x14ac:dyDescent="0.25">
      <c r="A212" s="39" t="s">
        <v>330</v>
      </c>
      <c r="B212" s="31" t="s">
        <v>73</v>
      </c>
      <c r="C212" s="70">
        <v>800000</v>
      </c>
      <c r="D212" s="74">
        <v>44075</v>
      </c>
      <c r="E212" s="74">
        <v>44166</v>
      </c>
      <c r="F212" s="34">
        <f t="shared" si="3"/>
        <v>0.89796087499999999</v>
      </c>
      <c r="G212" s="71">
        <v>718368.7</v>
      </c>
      <c r="H212" s="36" t="s">
        <v>28</v>
      </c>
      <c r="I212" s="30" t="s">
        <v>68</v>
      </c>
    </row>
    <row r="213" spans="1:9" x14ac:dyDescent="0.25">
      <c r="A213" s="39" t="s">
        <v>331</v>
      </c>
      <c r="B213" s="36" t="s">
        <v>114</v>
      </c>
      <c r="C213" s="70">
        <v>2000000</v>
      </c>
      <c r="D213" s="74">
        <v>44105</v>
      </c>
      <c r="E213" s="74">
        <v>44185</v>
      </c>
      <c r="F213" s="34">
        <f t="shared" si="3"/>
        <v>0.85363750000000005</v>
      </c>
      <c r="G213" s="71">
        <v>1707275</v>
      </c>
      <c r="H213" s="38" t="s">
        <v>32</v>
      </c>
      <c r="I213" s="39" t="s">
        <v>68</v>
      </c>
    </row>
    <row r="214" spans="1:9" ht="25.5" x14ac:dyDescent="0.25">
      <c r="A214" s="39" t="s">
        <v>332</v>
      </c>
      <c r="B214" s="31" t="s">
        <v>73</v>
      </c>
      <c r="C214" s="70">
        <v>1500000</v>
      </c>
      <c r="D214" s="74"/>
      <c r="E214" s="74"/>
      <c r="F214" s="34">
        <f t="shared" si="3"/>
        <v>0.9926666666666667</v>
      </c>
      <c r="G214" s="71">
        <v>1489000</v>
      </c>
      <c r="H214" s="38" t="s">
        <v>32</v>
      </c>
      <c r="I214" s="39" t="s">
        <v>68</v>
      </c>
    </row>
    <row r="215" spans="1:9" ht="25.5" x14ac:dyDescent="0.25">
      <c r="A215" s="41" t="s">
        <v>333</v>
      </c>
      <c r="B215" s="26"/>
      <c r="C215" s="77">
        <f>SUM(C212:C214)</f>
        <v>4300000</v>
      </c>
      <c r="D215" s="74"/>
      <c r="E215" s="74"/>
      <c r="F215" s="45">
        <f t="shared" si="3"/>
        <v>0.91038225581395349</v>
      </c>
      <c r="G215" s="77">
        <f>SUM(G212:G214)</f>
        <v>3914643.7</v>
      </c>
      <c r="H215" s="78"/>
      <c r="I215" s="50"/>
    </row>
    <row r="216" spans="1:9" ht="25.5" x14ac:dyDescent="0.25">
      <c r="A216" s="41" t="s">
        <v>340</v>
      </c>
      <c r="B216" s="26"/>
      <c r="C216" s="86">
        <f>C215+C210+C110</f>
        <v>762696894.63000011</v>
      </c>
      <c r="D216" s="74"/>
      <c r="E216" s="74"/>
      <c r="F216" s="45">
        <f t="shared" si="3"/>
        <v>0.76648937395189087</v>
      </c>
      <c r="G216" s="86">
        <f>G215+G210+G110</f>
        <v>584599065.28000009</v>
      </c>
      <c r="H216" s="87"/>
      <c r="I216" s="50"/>
    </row>
    <row r="217" spans="1:9" ht="15.75" thickBot="1" x14ac:dyDescent="0.3">
      <c r="A217" s="41" t="s">
        <v>339</v>
      </c>
      <c r="B217" s="26"/>
      <c r="C217" s="88">
        <f>C216+C42</f>
        <v>1074352375.6000001</v>
      </c>
      <c r="D217" s="74"/>
      <c r="E217" s="74"/>
      <c r="F217" s="45">
        <f>G217/C217</f>
        <v>0.72151324734316524</v>
      </c>
      <c r="G217" s="88">
        <f>G216+G42</f>
        <v>775159471.31000006</v>
      </c>
      <c r="H217" s="78"/>
      <c r="I217" s="50"/>
    </row>
    <row r="218" spans="1:9" ht="15.75" thickTop="1" x14ac:dyDescent="0.25">
      <c r="A218" s="89"/>
      <c r="C218" s="12"/>
      <c r="D218" s="14"/>
      <c r="E218" s="14"/>
      <c r="F218" s="15"/>
      <c r="G218" s="16"/>
      <c r="H218" s="16"/>
    </row>
    <row r="219" spans="1:9" x14ac:dyDescent="0.25">
      <c r="A219" s="90" t="s">
        <v>334</v>
      </c>
      <c r="C219" s="12"/>
      <c r="D219" s="14"/>
      <c r="E219" s="14"/>
      <c r="F219" s="15"/>
      <c r="G219" s="16"/>
      <c r="H219" s="16"/>
    </row>
    <row r="222" spans="1:9" x14ac:dyDescent="0.25">
      <c r="A222" s="97" t="s">
        <v>335</v>
      </c>
      <c r="E222" s="98" t="s">
        <v>336</v>
      </c>
      <c r="F222" s="99"/>
      <c r="G222" s="100"/>
    </row>
    <row r="223" spans="1:9" x14ac:dyDescent="0.25">
      <c r="A223" s="12" t="s">
        <v>337</v>
      </c>
      <c r="E223" s="99" t="s">
        <v>7</v>
      </c>
      <c r="F223" s="99"/>
      <c r="G223" s="100"/>
    </row>
  </sheetData>
  <sheetProtection formatCells="0" formatColumns="0" formatRows="0" insertColumns="0" insertRows="0" insertHyperlinks="0" deleteColumns="0" deleteRows="0" sort="0" autoFilter="0" pivotTables="0"/>
  <mergeCells count="11">
    <mergeCell ref="E222:G222"/>
    <mergeCell ref="E223:G223"/>
    <mergeCell ref="A2:I2"/>
    <mergeCell ref="A8:A9"/>
    <mergeCell ref="B8:B9"/>
    <mergeCell ref="C8:C9"/>
    <mergeCell ref="D8:D9"/>
    <mergeCell ref="E8:E9"/>
    <mergeCell ref="F8:G8"/>
    <mergeCell ref="H8:H9"/>
    <mergeCell ref="I8:I9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5" sqref="F5:F6"/>
    </sheetView>
  </sheetViews>
  <sheetFormatPr defaultRowHeight="15" x14ac:dyDescent="0.25"/>
  <sheetData>
    <row r="1" spans="1:1" ht="23.45" customHeight="1" x14ac:dyDescent="0.35">
      <c r="A1" s="2" t="s">
        <v>8</v>
      </c>
    </row>
    <row r="3" spans="1:1" x14ac:dyDescent="0.25">
      <c r="A3" t="s">
        <v>9</v>
      </c>
    </row>
    <row r="5" spans="1:1" x14ac:dyDescent="0.25">
      <c r="A5" t="s">
        <v>10</v>
      </c>
    </row>
    <row r="6" spans="1:1" x14ac:dyDescent="0.25">
      <c r="A6" s="1" t="s">
        <v>11</v>
      </c>
    </row>
    <row r="9" spans="1:1" x14ac:dyDescent="0.25">
      <c r="A9" t="s">
        <v>12</v>
      </c>
    </row>
    <row r="10" spans="1:1" x14ac:dyDescent="0.25">
      <c r="A10">
        <v>43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7 - DFU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JESSA JOYCE C. CARO</cp:lastModifiedBy>
  <dcterms:created xsi:type="dcterms:W3CDTF">2015-06-05T18:17:20Z</dcterms:created>
  <dcterms:modified xsi:type="dcterms:W3CDTF">2024-10-28T06:54:22Z</dcterms:modified>
  <cp:category/>
</cp:coreProperties>
</file>