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2025\1st Q\"/>
    </mc:Choice>
  </mc:AlternateContent>
  <xr:revisionPtr revIDLastSave="0" documentId="8_{D4456A3C-C578-4E0E-9798-22CDAB919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-31-25" sheetId="10" r:id="rId1"/>
    <sheet name="FDPP LICENSE" sheetId="2" state="veryHidden" r:id="rId2"/>
  </sheets>
  <definedNames>
    <definedName name="_xlnm._FilterDatabase" localSheetId="0" hidden="1">'03-31-25'!$A$4:$I$240</definedName>
    <definedName name="_xlnm.Print_Titles" localSheetId="0">'03-31-25'!$1:$9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0" l="1"/>
  <c r="C238" i="10"/>
  <c r="K237" i="10"/>
  <c r="F237" i="10"/>
  <c r="K236" i="10"/>
  <c r="F236" i="10"/>
  <c r="K235" i="10"/>
  <c r="F235" i="10"/>
  <c r="G233" i="10"/>
  <c r="C233" i="10"/>
  <c r="K232" i="10"/>
  <c r="F232" i="10"/>
  <c r="K231" i="10"/>
  <c r="F231" i="10"/>
  <c r="K230" i="10"/>
  <c r="F230" i="10"/>
  <c r="K229" i="10"/>
  <c r="F229" i="10"/>
  <c r="K228" i="10"/>
  <c r="F228" i="10"/>
  <c r="K227" i="10"/>
  <c r="F227" i="10"/>
  <c r="K226" i="10"/>
  <c r="F226" i="10"/>
  <c r="K225" i="10"/>
  <c r="F225" i="10"/>
  <c r="K224" i="10"/>
  <c r="F224" i="10"/>
  <c r="K223" i="10"/>
  <c r="F223" i="10"/>
  <c r="K222" i="10"/>
  <c r="F222" i="10"/>
  <c r="K221" i="10"/>
  <c r="F221" i="10"/>
  <c r="K220" i="10"/>
  <c r="F220" i="10"/>
  <c r="K219" i="10"/>
  <c r="F219" i="10"/>
  <c r="K218" i="10"/>
  <c r="F218" i="10"/>
  <c r="K217" i="10"/>
  <c r="F217" i="10"/>
  <c r="K216" i="10"/>
  <c r="F216" i="10"/>
  <c r="K215" i="10"/>
  <c r="F215" i="10"/>
  <c r="K214" i="10"/>
  <c r="F214" i="10"/>
  <c r="K213" i="10"/>
  <c r="F213" i="10"/>
  <c r="K212" i="10"/>
  <c r="F212" i="10"/>
  <c r="K211" i="10"/>
  <c r="F211" i="10"/>
  <c r="K210" i="10"/>
  <c r="F210" i="10"/>
  <c r="K209" i="10"/>
  <c r="F209" i="10"/>
  <c r="K208" i="10"/>
  <c r="F208" i="10"/>
  <c r="K207" i="10"/>
  <c r="F207" i="10"/>
  <c r="K206" i="10"/>
  <c r="F206" i="10"/>
  <c r="K205" i="10"/>
  <c r="F205" i="10"/>
  <c r="K204" i="10"/>
  <c r="F204" i="10"/>
  <c r="K203" i="10"/>
  <c r="F203" i="10"/>
  <c r="K202" i="10"/>
  <c r="F202" i="10"/>
  <c r="K201" i="10"/>
  <c r="F201" i="10"/>
  <c r="K200" i="10"/>
  <c r="F200" i="10"/>
  <c r="K199" i="10"/>
  <c r="F199" i="10"/>
  <c r="K198" i="10"/>
  <c r="F198" i="10"/>
  <c r="K197" i="10"/>
  <c r="F197" i="10"/>
  <c r="K196" i="10"/>
  <c r="F196" i="10"/>
  <c r="K195" i="10"/>
  <c r="F195" i="10"/>
  <c r="K194" i="10"/>
  <c r="F194" i="10"/>
  <c r="K193" i="10"/>
  <c r="F193" i="10"/>
  <c r="K192" i="10"/>
  <c r="F192" i="10"/>
  <c r="K191" i="10"/>
  <c r="F191" i="10"/>
  <c r="K190" i="10"/>
  <c r="F190" i="10"/>
  <c r="K189" i="10"/>
  <c r="F189" i="10"/>
  <c r="K188" i="10"/>
  <c r="F188" i="10"/>
  <c r="K187" i="10"/>
  <c r="F187" i="10"/>
  <c r="K186" i="10"/>
  <c r="F186" i="10"/>
  <c r="K185" i="10"/>
  <c r="F185" i="10"/>
  <c r="K184" i="10"/>
  <c r="F184" i="10"/>
  <c r="K183" i="10"/>
  <c r="F183" i="10"/>
  <c r="K182" i="10"/>
  <c r="F182" i="10"/>
  <c r="K181" i="10"/>
  <c r="F181" i="10"/>
  <c r="K180" i="10"/>
  <c r="F180" i="10"/>
  <c r="K179" i="10"/>
  <c r="F179" i="10"/>
  <c r="K178" i="10"/>
  <c r="F178" i="10"/>
  <c r="K177" i="10"/>
  <c r="F177" i="10"/>
  <c r="K176" i="10"/>
  <c r="F176" i="10"/>
  <c r="K175" i="10"/>
  <c r="F175" i="10"/>
  <c r="K174" i="10"/>
  <c r="F174" i="10"/>
  <c r="K173" i="10"/>
  <c r="F173" i="10"/>
  <c r="K172" i="10"/>
  <c r="F172" i="10"/>
  <c r="K171" i="10"/>
  <c r="F171" i="10"/>
  <c r="K170" i="10"/>
  <c r="F170" i="10"/>
  <c r="K169" i="10"/>
  <c r="F169" i="10"/>
  <c r="K168" i="10"/>
  <c r="F168" i="10"/>
  <c r="K167" i="10"/>
  <c r="F167" i="10"/>
  <c r="K166" i="10"/>
  <c r="F166" i="10"/>
  <c r="K165" i="10"/>
  <c r="F165" i="10"/>
  <c r="K164" i="10"/>
  <c r="F164" i="10"/>
  <c r="K163" i="10"/>
  <c r="F163" i="10"/>
  <c r="K162" i="10"/>
  <c r="F162" i="10"/>
  <c r="K161" i="10"/>
  <c r="F161" i="10"/>
  <c r="K160" i="10"/>
  <c r="F160" i="10"/>
  <c r="K159" i="10"/>
  <c r="F159" i="10"/>
  <c r="K158" i="10"/>
  <c r="F158" i="10"/>
  <c r="K157" i="10"/>
  <c r="F157" i="10"/>
  <c r="K156" i="10"/>
  <c r="F156" i="10"/>
  <c r="K155" i="10"/>
  <c r="F155" i="10"/>
  <c r="K154" i="10"/>
  <c r="F154" i="10"/>
  <c r="K153" i="10"/>
  <c r="F153" i="10"/>
  <c r="K152" i="10"/>
  <c r="F152" i="10"/>
  <c r="K151" i="10"/>
  <c r="F151" i="10"/>
  <c r="K150" i="10"/>
  <c r="F150" i="10"/>
  <c r="K149" i="10"/>
  <c r="F149" i="10"/>
  <c r="K148" i="10"/>
  <c r="F148" i="10"/>
  <c r="K147" i="10"/>
  <c r="F147" i="10"/>
  <c r="K146" i="10"/>
  <c r="F146" i="10"/>
  <c r="K145" i="10"/>
  <c r="F145" i="10"/>
  <c r="K144" i="10"/>
  <c r="F144" i="10"/>
  <c r="K143" i="10"/>
  <c r="F143" i="10"/>
  <c r="K142" i="10"/>
  <c r="F142" i="10"/>
  <c r="K141" i="10"/>
  <c r="F141" i="10"/>
  <c r="K140" i="10"/>
  <c r="F140" i="10"/>
  <c r="K139" i="10"/>
  <c r="F139" i="10"/>
  <c r="K138" i="10"/>
  <c r="F138" i="10"/>
  <c r="K137" i="10"/>
  <c r="F137" i="10"/>
  <c r="K136" i="10"/>
  <c r="F136" i="10"/>
  <c r="K135" i="10"/>
  <c r="F135" i="10"/>
  <c r="K134" i="10"/>
  <c r="F134" i="10"/>
  <c r="K133" i="10"/>
  <c r="F133" i="10"/>
  <c r="K132" i="10"/>
  <c r="F132" i="10"/>
  <c r="K131" i="10"/>
  <c r="F131" i="10"/>
  <c r="K130" i="10"/>
  <c r="F130" i="10"/>
  <c r="K129" i="10"/>
  <c r="F129" i="10"/>
  <c r="K128" i="10"/>
  <c r="F128" i="10"/>
  <c r="K127" i="10"/>
  <c r="F127" i="10"/>
  <c r="G125" i="10"/>
  <c r="C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G56" i="10"/>
  <c r="C56" i="10"/>
  <c r="F55" i="10"/>
  <c r="G53" i="10"/>
  <c r="C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G30" i="10"/>
  <c r="C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25" i="10" l="1"/>
  <c r="C239" i="10"/>
  <c r="K238" i="10" s="1"/>
  <c r="C57" i="10"/>
  <c r="F53" i="10"/>
  <c r="G57" i="10"/>
  <c r="F233" i="10"/>
  <c r="F56" i="10"/>
  <c r="G239" i="10"/>
  <c r="F30" i="10"/>
  <c r="F238" i="10"/>
  <c r="G240" i="10" l="1"/>
  <c r="C240" i="10"/>
  <c r="F239" i="10"/>
  <c r="F57" i="10"/>
  <c r="F240" i="10"/>
</calcChain>
</file>

<file path=xl/sharedStrings.xml><?xml version="1.0" encoding="utf-8"?>
<sst xmlns="http://schemas.openxmlformats.org/spreadsheetml/2006/main" count="951" uniqueCount="379">
  <si>
    <t>CALENDAR YEAR:</t>
  </si>
  <si>
    <t>QUARTER:</t>
  </si>
  <si>
    <t>Program or
Project</t>
  </si>
  <si>
    <t>Location</t>
  </si>
  <si>
    <t>Date Started</t>
  </si>
  <si>
    <t>Project Status</t>
  </si>
  <si>
    <t>No. of
Extensions, if
any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</si>
  <si>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</si>
  <si>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</si>
  <si>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</si>
  <si>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</si>
  <si>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</si>
  <si>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</si>
  <si>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7 - 20% Component of the IRA Utilization</t>
  </si>
  <si>
    <t>UTILIZATION OF THE 20% OF THE NATIONAL TAX ALLOTMENT</t>
  </si>
  <si>
    <t>Region:                   REGION VII - CENTRAL VISAYAS</t>
  </si>
  <si>
    <t>Province:                NEGROS ORIENTAL</t>
  </si>
  <si>
    <t>City/Municipality:  CITY GOVERNMENT OF BAYAWAN</t>
  </si>
  <si>
    <t xml:space="preserve">    </t>
  </si>
  <si>
    <t>Total Cost              (per Budget Approp)</t>
  </si>
  <si>
    <t>Target Completion Date</t>
  </si>
  <si>
    <t xml:space="preserve">Remarks </t>
  </si>
  <si>
    <t>% of Completion</t>
  </si>
  <si>
    <t>Total Obligation (per Budget)</t>
  </si>
  <si>
    <t>CURRENT APPROPRIATION</t>
  </si>
  <si>
    <t>SOCIAL DEVELOPMENT</t>
  </si>
  <si>
    <t>San Isidro</t>
  </si>
  <si>
    <t>None</t>
  </si>
  <si>
    <t>-do-</t>
  </si>
  <si>
    <t>Development of Barangay Plaza, Brgy. Tabuan</t>
  </si>
  <si>
    <t>Tabuan</t>
  </si>
  <si>
    <t>Not yet started; Procurement in progress</t>
  </si>
  <si>
    <t>Development of Public Plaza, Brgy. Kalumboyan</t>
  </si>
  <si>
    <t>Kalumboyan</t>
  </si>
  <si>
    <t>Improvement of Bayawan City AA Slaughterhouse</t>
  </si>
  <si>
    <t>Banga</t>
  </si>
  <si>
    <t>Malabugas</t>
  </si>
  <si>
    <t>Improvement of Niludhan Falls</t>
  </si>
  <si>
    <t>Dawis</t>
  </si>
  <si>
    <t>Total Projects for Social Development - Current Appropriation</t>
  </si>
  <si>
    <t>ECONOMIC DEVELOPMENT</t>
  </si>
  <si>
    <t>Loan Amortization</t>
  </si>
  <si>
    <t>Various Brgys.</t>
  </si>
  <si>
    <t>Loan availed to finance various developmental projects</t>
  </si>
  <si>
    <t>Nangka</t>
  </si>
  <si>
    <t>Improvement of FMR from Barangay Proper to Cansi-ang, Brgy. Villasol</t>
  </si>
  <si>
    <t>Villasol</t>
  </si>
  <si>
    <t>Improvement of FMR from Malinong to Tangistangisan, Brgy. Villasol</t>
  </si>
  <si>
    <t>Villareal</t>
  </si>
  <si>
    <t>Construction of Access Road from National Highway to Boulevard, Brgy. Villareal</t>
  </si>
  <si>
    <t>Concreting of Access Road at Government Center, Cabcabon</t>
  </si>
  <si>
    <t>Concreting of Kalumboyan-Tabuan FMR</t>
  </si>
  <si>
    <t>Concreting of Tabuan-Banaybanay FMR</t>
  </si>
  <si>
    <t>Banaybanay</t>
  </si>
  <si>
    <t>Concreting of Urban Road (T. Diao Street Extension to Brgy. Hall, Poblacion)</t>
  </si>
  <si>
    <t>Poblacion</t>
  </si>
  <si>
    <t>Road Concreting at Purok Sampaguita, Barangay Villareal</t>
  </si>
  <si>
    <t>Concreting of Manduao-Bucao FMR</t>
  </si>
  <si>
    <t>Manduao</t>
  </si>
  <si>
    <t>Construction of Bantolinao Creek Double Flat Slab Bridge Connecting to Sitio Malon, Brgy. Tabuan</t>
  </si>
  <si>
    <t>Construction of Barangay Public Market Building, Brgy. Tayawan</t>
  </si>
  <si>
    <t>Tayawan</t>
  </si>
  <si>
    <t>Construction of Wet Market @ Omod Proper, Brgy. Maninihon</t>
  </si>
  <si>
    <t>Maninihon</t>
  </si>
  <si>
    <t>1 Unit Mini-Hydraulic Excavator</t>
  </si>
  <si>
    <t>Physically Completed</t>
  </si>
  <si>
    <t>5 Units Dump Truck</t>
  </si>
  <si>
    <t>1 Unit Motor Grader with Ripper</t>
  </si>
  <si>
    <t>Concreting of GK Village Road</t>
  </si>
  <si>
    <t>Acquisition of Lot for LGU Development Projects</t>
  </si>
  <si>
    <t>Bayawan City</t>
  </si>
  <si>
    <t>Total Projects for Economic Development - Current Appropriation</t>
  </si>
  <si>
    <t>ENVIRONMENTAL MANAGEMENT</t>
  </si>
  <si>
    <t>Improvement of Drainage Canals in Brgys. Tinago, Suba and Boyco</t>
  </si>
  <si>
    <t>Boyco</t>
  </si>
  <si>
    <t>Total Projects for Environmental Management - Current Appropriation</t>
  </si>
  <si>
    <t>TOTAL DF - CURRENT APPROPRIATION</t>
  </si>
  <si>
    <t>CONTINUING APPROPRIATION</t>
  </si>
  <si>
    <t>Purchase of 50 KVA Transformer for BCTLDC</t>
  </si>
  <si>
    <t>Not purchased yet</t>
  </si>
  <si>
    <t>Water System Development at Bugay Proper</t>
  </si>
  <si>
    <t>Bugay</t>
  </si>
  <si>
    <t>Development of Water System at Brgy. Villareal</t>
  </si>
  <si>
    <t>Construction of Day Care Center at Sitio Mantapi, Nangka</t>
  </si>
  <si>
    <t>Pending:  Waiting for Deed of Donation</t>
  </si>
  <si>
    <t>Improvement of Barangay Health Center &amp; Lying-In Clinic, Brgy. Malabugas</t>
  </si>
  <si>
    <t>Construction of Health Center at Sitio Mantapi, Nangka</t>
  </si>
  <si>
    <t>for abandonment, No site available, DOD issue</t>
  </si>
  <si>
    <t>Improvement of Barangay Multi-Purpose Building, Banaybanay</t>
  </si>
  <si>
    <t>Construction of Children and Women's Crisis Center, Brgy. Suba</t>
  </si>
  <si>
    <t>Suba</t>
  </si>
  <si>
    <t>Improvement of Multi-Purpose Hall, Brgy. Suba</t>
  </si>
  <si>
    <t>Subject for discontinuance</t>
  </si>
  <si>
    <t>Major Repair of Manduao Barangay Agricultural Development Center (BADC)</t>
  </si>
  <si>
    <t>Construction &amp; Installation of Water Supply Systems for Barangays Malabugas, San Roque, Minaba, San Miguel and Tayawan</t>
  </si>
  <si>
    <t>Construction of Concrete Fence of Minaba Elementary School</t>
  </si>
  <si>
    <t>Minaba</t>
  </si>
  <si>
    <t>Construction of Concrete Fence of Canabuan Elementary School</t>
  </si>
  <si>
    <t>Construction of Concrete Fence of Minaba High School</t>
  </si>
  <si>
    <t>Construction of Perimeter Fence at San Roque Elementary School</t>
  </si>
  <si>
    <t>San Roque</t>
  </si>
  <si>
    <t>PENDING; G.I. PIPE "for re-ad" STATUS</t>
  </si>
  <si>
    <t>Construction of Multi-Purpose Pavement at Sitio -Upper Pinangimnan</t>
  </si>
  <si>
    <t>San Jose</t>
  </si>
  <si>
    <t>Construction of Multi-Purpose Pavement at Sitio Pitigo 1</t>
  </si>
  <si>
    <t>Purchase of Lot for Barangay Multi-Purpose Hall Extension, Banga</t>
  </si>
  <si>
    <t>Installation of Water Supply System at Sitios Bantolinao, Patag and Proper I, Brgy. Tabuan</t>
  </si>
  <si>
    <t>Implemented by BAWAD</t>
  </si>
  <si>
    <t>Construction of Small Scale Irrigation Project in Sitio Bolo, Tabuan</t>
  </si>
  <si>
    <t>Implemented by Agri Engineering</t>
  </si>
  <si>
    <t>Improvement of Water Supply System at BCWMEC</t>
  </si>
  <si>
    <t>Construction of Barangay Multi-Purpose Hall (Phase II), Cansumalig</t>
  </si>
  <si>
    <t>Cansumalig</t>
  </si>
  <si>
    <t>Pending: Materials not Delivered (Doors, Windows, and Floor Tiles)</t>
  </si>
  <si>
    <t>Construction of Barangay Nangka Multi-Purpose Hall (Phase II)</t>
  </si>
  <si>
    <t>Pending: Painting Materials Not Available</t>
  </si>
  <si>
    <t>Improvement of Barangay Multi-Purpose Building, Suba</t>
  </si>
  <si>
    <t>for abandonment</t>
  </si>
  <si>
    <t>Construction of Barangay Multi-Purpose Hall, Tinago (Phase 4)</t>
  </si>
  <si>
    <t>Tinago</t>
  </si>
  <si>
    <t>Pending: Materials Not Completely Delivered</t>
  </si>
  <si>
    <t>Construction of Multi-Purpose Hall, Brgy. Ubos (Phase 1)</t>
  </si>
  <si>
    <t>Ubos</t>
  </si>
  <si>
    <t>Development of Water Supply System for Bayawan City "AA" Slaughterhouse &amp; Poultry Dressing Plant</t>
  </si>
  <si>
    <t>Streetlighting Project at Sitio Cansig-id to Buli-buli, Barangay Banga</t>
  </si>
  <si>
    <t>Solar Streetlighting Project in Purok 1-Lower, Purok 2-Lower and Purok 4-Upper and Lower Cansilong, Brgy. Malabugas</t>
  </si>
  <si>
    <t>Installation of Solar-Powered Streetlighting System at Dayhagan to Proper Minaba</t>
  </si>
  <si>
    <t>Installation of Solar Streetlighting System at Purok Falcata, Barangay San Roque</t>
  </si>
  <si>
    <t>Construction of Barangay  Evacuation Center, Dawis (Phase 2)</t>
  </si>
  <si>
    <t>Construction of Multi-Purpose Building, Brgy. Minaba</t>
  </si>
  <si>
    <t>Terminated as of December 21, 2022</t>
  </si>
  <si>
    <t>Construction of Barangay Multi-Purpose Building, San Jose</t>
  </si>
  <si>
    <t>Pending: Materials not available (doors and windows)</t>
  </si>
  <si>
    <t>Improvement of Barangay Multi-Purpose Hall (Phase 1), San Roque</t>
  </si>
  <si>
    <t>Construction of Barangay Multi-Purpose Hall (Phase III), Cansumalig</t>
  </si>
  <si>
    <t>Casumalig</t>
  </si>
  <si>
    <t>Pending: Remaining materials not yet delivered</t>
  </si>
  <si>
    <t>Construction of Multi-Purpose Hall at Niludhan, Dawis</t>
  </si>
  <si>
    <t>Construction of Multi-Purpose Building (Phase III), Brgy. Poblacion</t>
  </si>
  <si>
    <t>Pending: Insufficient Materials Delivered</t>
  </si>
  <si>
    <t>Construction of Water Filtration Tank at Barangay Narra</t>
  </si>
  <si>
    <t>Narra</t>
  </si>
  <si>
    <t>Pending, remaining works; Installation of Roofing materials and Plumbing Works</t>
  </si>
  <si>
    <t>Road Improvement at Bugay Proper to National High School, BADC and Sitio Gaw-gaw</t>
  </si>
  <si>
    <t>Pending: Physically Completed but no PR</t>
  </si>
  <si>
    <t>Improvement of Barangay Road Going to Proper B and High School, Brgy. Banaybanay</t>
  </si>
  <si>
    <t>Pending: Waiting for heavy equipment schedule</t>
  </si>
  <si>
    <t>Development of Water System at Agricultural Development Center (ADC), Brgy. San Miguel</t>
  </si>
  <si>
    <t>San Migue</t>
  </si>
  <si>
    <t>Construction of Tayawan-Minaba Water System</t>
  </si>
  <si>
    <t>Installation of Solar-Powered Streetlighting System at Sitio Dayhagan to Proper Minaba (Phase 2)</t>
  </si>
  <si>
    <t>Subject For Discontinuance</t>
  </si>
  <si>
    <t>Construction of Senior Citizen and PWD Building, Brgy. Malabugas</t>
  </si>
  <si>
    <t>Construction of Socio-Cultural Services Center</t>
  </si>
  <si>
    <t>Renovation of Cayaocao Health Center, Brgy. Narra</t>
  </si>
  <si>
    <t xml:space="preserve">Pending, no delivery of remaining material. Remaining works Installation of Ceiling (interior).  </t>
  </si>
  <si>
    <t>Improvement of Lying-in Clinic, Manduao</t>
  </si>
  <si>
    <t>Construction of Barangay Evacuation Center, Dawis (Phase 3)</t>
  </si>
  <si>
    <t>Construction of Multi-Purpose Hall at Niludhan, Dawis (Phase II)</t>
  </si>
  <si>
    <t>Construction of Multi-Purpose Building (Phase IV), Brgy. Poblacion</t>
  </si>
  <si>
    <t>Pending: Materials not delivered yet</t>
  </si>
  <si>
    <t>Construction of Multi-Purpose Building at Sitio Bia-as, San Miguel (Phase II)</t>
  </si>
  <si>
    <t>Pending; No trusses and roof materials available</t>
  </si>
  <si>
    <t>Installation of Solar-Powered Streetlighting System along T. Diao Street from National Highway to Gomez Street Rotunda</t>
  </si>
  <si>
    <t>Construction of Socio-Cultural Services Center, Boyco (Phase 2)</t>
  </si>
  <si>
    <t>Construction of 2-Storey Multi-Purpose Building, Suba</t>
  </si>
  <si>
    <t>Construction of Multi-Purpose Hall and Evacuation Center @ Sitio Cabcabon, Banga (Phase 1)</t>
  </si>
  <si>
    <t>Improvement of Barangay Multi-Purpose Building, San Isidro</t>
  </si>
  <si>
    <t>Total Projects for Social Development - Continuing Appropriation</t>
  </si>
  <si>
    <t>Road Rehabilitation at So. Camague, Brgy Dawis</t>
  </si>
  <si>
    <t>Road surfacing at Manduao-Bucao, Brgy Manduao</t>
  </si>
  <si>
    <t>Pending: Heavy Equipment Available</t>
  </si>
  <si>
    <t>Road Surfacing at Barangay Cansumalig</t>
  </si>
  <si>
    <t>Construction of Fish Processing Center @ Brgy. Suba</t>
  </si>
  <si>
    <t>pending: no glassworks</t>
  </si>
  <si>
    <t>Establishment of Agricultural Research Center</t>
  </si>
  <si>
    <t>Wayang Access Road Development</t>
  </si>
  <si>
    <t>Construction of Ondol-Napit-an FMR</t>
  </si>
  <si>
    <t>Concreting of Urban Roads with Drainage System (Gomez St.)</t>
  </si>
  <si>
    <t>Construction of Dawis Public Market (Phase 2)</t>
  </si>
  <si>
    <t>Pending : Due to Materials availability</t>
  </si>
  <si>
    <t>Completion of Urban Road (Gomez Ext.)</t>
  </si>
  <si>
    <t>Concreting of Inland Aquaculture Road Network</t>
  </si>
  <si>
    <t>Improvement of Farm to Market Road at Sitio Dita, Ali-is</t>
  </si>
  <si>
    <t>Ali-is</t>
  </si>
  <si>
    <t>Concreting of Tower-Baong Road, Kalamtukan</t>
  </si>
  <si>
    <t>Kalamtukan</t>
  </si>
  <si>
    <t>Pending: Materials not fully delivered</t>
  </si>
  <si>
    <t>Concreting of Manduao-Bucao Farm to Market Road</t>
  </si>
  <si>
    <t>Pending: No Billboard available</t>
  </si>
  <si>
    <t>Construction of Flat Slab Bridge at Magtangis Creek in Sitio Guintana-an, Brgy. Tayawan</t>
  </si>
  <si>
    <t xml:space="preserve"> PENDING DUE TO DOWNSTREAM APRON USED AS TEMPORARY DETOUR</t>
  </si>
  <si>
    <t>Barangay Electrification Project, San Jose</t>
  </si>
  <si>
    <t>Electrification Project at Purok Sambag, San Roque</t>
  </si>
  <si>
    <t>Construction of Public Market Building, Maninihon</t>
  </si>
  <si>
    <t>Pending, no delivery of windows,roll up doors, plumbing and electrical fixtures.</t>
  </si>
  <si>
    <t>Construction of Dawis Public Market (add'l fund)</t>
  </si>
  <si>
    <t>Pending: Due to materials availability</t>
  </si>
  <si>
    <t>Construction of Bunker Silo</t>
  </si>
  <si>
    <t>For Implementation: Material Delivered:83.89% For Delivery 0.29% Re-Add 15.82%</t>
  </si>
  <si>
    <t>Concreting of Tabuan-Ali-is FMR</t>
  </si>
  <si>
    <t>Pending: No delivery of chevron signs</t>
  </si>
  <si>
    <t>Concreting of Minaba-Tayawan-Kalumboyan FMR</t>
  </si>
  <si>
    <t>pending: no chevron signs and billboard materials</t>
  </si>
  <si>
    <t>Concreting of San Roque-San Miguel FMR</t>
  </si>
  <si>
    <t>PENDING; BILLBOARD AND CHEVRON SIGN MATERIALS NOT YET AVAILABLE</t>
  </si>
  <si>
    <t>Rehabilitation of Farm to Market Roads in Various Sitios, Brgy. Kalumboyan</t>
  </si>
  <si>
    <t>Pending: Waiting for materials fully delivered</t>
  </si>
  <si>
    <t>Road Concreting along Refilling Station at Gomez St., Brgy. Ubos</t>
  </si>
  <si>
    <t>Road Improvement from National Highway to Purok Balatong I and Purok Balatong II, Manduao</t>
  </si>
  <si>
    <t>Pending</t>
  </si>
  <si>
    <t>Concreting of Dawis-Lapay FMR</t>
  </si>
  <si>
    <t>Pending( No chevron signages delivered due to bidding failed)</t>
  </si>
  <si>
    <t>Concreting of Nangka-Narra FMR</t>
  </si>
  <si>
    <t>Pending: No available materials for Chevron signs, no delivery of primary materials (sand &amp; gravel, aggregates and boulders)</t>
  </si>
  <si>
    <t>Concreting of Circumferential Road at Brgy Proper 1, Brgy Tabuan</t>
  </si>
  <si>
    <t>De-silting of Pagtigaon Creek at Barangay Maninihon</t>
  </si>
  <si>
    <t>Improvement of Communal Irrigation Systems</t>
  </si>
  <si>
    <t>Project is under DA</t>
  </si>
  <si>
    <t>Sitio Electrification Project, Brgy. San Jose</t>
  </si>
  <si>
    <t>Construction of Barangay Public Market Stalls (Phase 1), Brgy. Banaybanay</t>
  </si>
  <si>
    <t>Fabrication of Steel Scaffolding and Home Building System</t>
  </si>
  <si>
    <t>PENDING; NO TUBULAR MATERIALS</t>
  </si>
  <si>
    <t>Construction of New Materials Recovery Facility</t>
  </si>
  <si>
    <t>Construction of Cattle Shed at Napit-an, Brgy Maninihon</t>
  </si>
  <si>
    <t>Construction of Perimeter &amp; Divisional Fences for Cattle at Napit-an, Barangay Maninihon</t>
  </si>
  <si>
    <t>Fabrication of 4 Units Flatbed Dryer with Shed</t>
  </si>
  <si>
    <t>Dawis, Narra, Kalumboyan, Tayawan</t>
  </si>
  <si>
    <t>Concreting of Maninihon-Cansumalig FMR</t>
  </si>
  <si>
    <t>Concreting of Minaba-Tayawan FMR</t>
  </si>
  <si>
    <t>Improvement of Tabuan-Banaybanay-Lapay-Bugay FMR</t>
  </si>
  <si>
    <t>Concreting of Barangay Roads with Drainage Canal at Manduao Proper</t>
  </si>
  <si>
    <t>Concreting of Urban Road (T. Diao Street to Brgy. Hall, Poblacion)</t>
  </si>
  <si>
    <t>Road Concreting along Bollos St., Ubos</t>
  </si>
  <si>
    <t>Road Shoulder Concreting Along Zamora to Gomez Street</t>
  </si>
  <si>
    <t>Road Concreting Going to Barangay Agricultural Development Center, Ali-is</t>
  </si>
  <si>
    <t>Road Concreting with Drainage Canal from National Highway to Kalamtukan National High School</t>
  </si>
  <si>
    <t>Pending, No delivery of Remaining materials. Actual accomplishment: Physically completed</t>
  </si>
  <si>
    <t>Road Concreting at Sitio Gamao, Brgy. Narra</t>
  </si>
  <si>
    <t>Road Rehabilitation and Concreting at Sitio Cabcabon, Banga</t>
  </si>
  <si>
    <t>Construction of Farm to Market Road at Sitio Upper Pamu-at, Brgy. San Isidro (Phase II)</t>
  </si>
  <si>
    <t>Pending ; Accom.: Physically completed
Materials del.: 19.22%</t>
  </si>
  <si>
    <t>Road Concreting at Barangay Proper Going to Box Culvert at Sitio Upper Pamu-at, Brgy. San Isidro</t>
  </si>
  <si>
    <t>Improvement of Dawis-Lapay FMR</t>
  </si>
  <si>
    <t>Improvement of Nangka-Narra FMR</t>
  </si>
  <si>
    <t>Pending; Accom.: Physically completed
Materials del.: 34.36%</t>
  </si>
  <si>
    <t>Improvement of Banga-Tayawan FMR</t>
  </si>
  <si>
    <t>PENDING; NO BILLBOARD MATERIALS AVAILABLE</t>
  </si>
  <si>
    <t>Improvement of Gamao-Cadal-ugan FMR</t>
  </si>
  <si>
    <t>Improvement of Barangay Road with Concrete Canal at Proper I, Tabuan</t>
  </si>
  <si>
    <t>Pending: materials not fully delivered</t>
  </si>
  <si>
    <t>Improvement of Farm to Market Road at Sitios Baong, Bocao and Cangcawit, Brgy. Banaybanay</t>
  </si>
  <si>
    <t>Improvement of Farm to Market Road at Purok Ipil-Ipil, San Roque</t>
  </si>
  <si>
    <t>Pending: Road not passable</t>
  </si>
  <si>
    <t>Improvement of Farm to Market Road at Sitio Bantolinao, Malon to Proper, Brgy. Tabuan</t>
  </si>
  <si>
    <t>Improvement of Farm to Market Roads at Sitios Cansolomon, Upper Baco and Manggopo, Brgy. Tayawan</t>
  </si>
  <si>
    <t>Improvement of Sitio Road with Drainage Canal and Flat Slab Bridge at Purok Sampaguita, Brgy. Villareal</t>
  </si>
  <si>
    <t>Pending: Materials Not Delivered</t>
  </si>
  <si>
    <t>Improvement of Drainage Canals at Barangay Proper, Kalumboyan</t>
  </si>
  <si>
    <t>Improvement of Drainage Canal Alongside Barangay Hall, Poblacion</t>
  </si>
  <si>
    <t>Construction of Flat Slab Bridge at Purok II, Brgy. Narra</t>
  </si>
  <si>
    <t>PENDING, NO AREA/SITE AVAILABLE, ROW ISSUES AND DOD</t>
  </si>
  <si>
    <t>Construction of Flat Slab Bridge at Purok III, Brgy. Narra</t>
  </si>
  <si>
    <t>Pending, No delivery of remaining materials. Actual accomplishment: Physically Completed</t>
  </si>
  <si>
    <t>Construction of Barangay Public Market Stalls (Phase 2), Brgy. Banaybanay</t>
  </si>
  <si>
    <t>Rehabilitation of Solar Drying Pavement, Brgy. Kalumboyan</t>
  </si>
  <si>
    <t>Concreting of Urban Road (P. Gamo Extension to Brgy. Hall, Poblacion)</t>
  </si>
  <si>
    <t>Road Concreting at Purok 2, San Jose</t>
  </si>
  <si>
    <t>Road Shoulder Concreting and Drainage Construction along Gomez Street, Ubos</t>
  </si>
  <si>
    <t>Road Shoulder Concreting along J.P. Rizal Street</t>
  </si>
  <si>
    <t>Road Shoulder Concreting at  Maninihon-Cansumalig-San Isidro FMR</t>
  </si>
  <si>
    <t>Road Concreting with Drainage Canal and Slope Protection from Proper going to Kalamtukan Elementary School</t>
  </si>
  <si>
    <t>Road Concreting at Barangay Proper, San Miguel</t>
  </si>
  <si>
    <t>San Miguel</t>
  </si>
  <si>
    <t>PENDING; NO BILLBOARD MATERIALS</t>
  </si>
  <si>
    <t>Road Concreting going to Public Market and Banaybanay National High School</t>
  </si>
  <si>
    <t>Road Concreting going to Banaybanay Health Center</t>
  </si>
  <si>
    <t>Road Rehabilitation at Purok Dol-dol and Ipil-ipil, San Roque</t>
  </si>
  <si>
    <t>Construction of Ondol-Wayang-Napit-an Road (Phase 3)</t>
  </si>
  <si>
    <t>Road Concreting at Purok Pagkakaisa, Villareal</t>
  </si>
  <si>
    <t>Improvement of Farm to Market Road at Sitio Naga, Minaba</t>
  </si>
  <si>
    <t>Rehabilitation of Farm to Market Roads in Various Rural Barangays</t>
  </si>
  <si>
    <t>1 unit Road Roller</t>
  </si>
  <si>
    <t>1 unit Fuel Tanker</t>
  </si>
  <si>
    <t>2 Units Hydraulic Excavator Wheel Type</t>
  </si>
  <si>
    <t>1 Unit Skid Steer Loader</t>
  </si>
  <si>
    <t>Total Projects for Economic Development - Continuing Appropriation</t>
  </si>
  <si>
    <t>Construction of Toxic and Hazardous Waste Vault Phase 2</t>
  </si>
  <si>
    <t>1 Unit Brand New Garbage Compactor Truck ( Additional Fund)</t>
  </si>
  <si>
    <t>Total Projects for Environmental Management - Continuing Appropriation</t>
  </si>
  <si>
    <t>TOTAL DF - CONTINUING APPROPRIATION</t>
  </si>
  <si>
    <t>We hereby certify that we have reviewed the contents and hereby attest to the veracity and corretness of the data or infromation contained in this document.</t>
  </si>
  <si>
    <t>OPHELIA URIKA R. TRINIDAD</t>
  </si>
  <si>
    <t>JOHN T. RAYMOND, JR.</t>
  </si>
  <si>
    <t xml:space="preserve">         City Budget Officer</t>
  </si>
  <si>
    <t>Construction of Multi-Purpose Pavement at Sitio Cansi-ang, Villasol</t>
  </si>
  <si>
    <t>04/01/24</t>
  </si>
  <si>
    <t>05/25/24</t>
  </si>
  <si>
    <t>In progress</t>
  </si>
  <si>
    <t>05/22/24</t>
  </si>
  <si>
    <t>08/28/24</t>
  </si>
  <si>
    <t>10/01/24</t>
  </si>
  <si>
    <t>11/19/24</t>
  </si>
  <si>
    <t>12/27/24</t>
  </si>
  <si>
    <t>08/29/24</t>
  </si>
  <si>
    <t>In progress; PAINTING</t>
  </si>
  <si>
    <t>Supply &amp; Installation of Hog &amp; Cattle Slaughterhouse Equipment for Bayawan City AA Slaughterhouse Plant</t>
  </si>
  <si>
    <t>In progress; PLUMBING AND PAINTING</t>
  </si>
  <si>
    <t>07/01/22</t>
  </si>
  <si>
    <t>09/30/22</t>
  </si>
  <si>
    <t>08/31/22</t>
  </si>
  <si>
    <t>In progress; Materials Not Completely Delivered</t>
  </si>
  <si>
    <t>GRAND TOTAL DF-CURRENT AND CONTINUING APPROPRIATION</t>
  </si>
  <si>
    <t>Concreting of Cansumalig FMR</t>
  </si>
  <si>
    <t>Construction of Farm to Market Road at Sitio Lumantao, Ali-is</t>
  </si>
  <si>
    <t>Construction of Farm to Market Road at Sitio Buli-buli, Banga</t>
  </si>
  <si>
    <t>Road Shoulder Concreting along Gamboa Street</t>
  </si>
  <si>
    <t>Concreting of Maninihon FMR</t>
  </si>
  <si>
    <t>Concreting of San Miguel FMR</t>
  </si>
  <si>
    <t>Concreting of Minaba FMR</t>
  </si>
  <si>
    <t>Concreting of Tabuan FMR</t>
  </si>
  <si>
    <t>Concreting of Banaybanay FMR</t>
  </si>
  <si>
    <t>Concreting of Nagwaling, Dawis FMR</t>
  </si>
  <si>
    <t>Concreting of FMR from Damig-Cogon</t>
  </si>
  <si>
    <t>Road Concreting at Purok Sampaguita, Barangay Villareal (Phase 2)</t>
  </si>
  <si>
    <t>Road Opening from Barangay San Miguel to Pagatban</t>
  </si>
  <si>
    <t>Road Concreting going to Manduao Elementary School and Manduao National High School</t>
  </si>
  <si>
    <t>Completion of Bugay Bridge</t>
  </si>
  <si>
    <t>Installation of Water Supply System at Sitio Tangke to Sitio Dingli to Barangay Proper, Bugay</t>
  </si>
  <si>
    <t>Installation of Water Supply System at Sitio Cansinacao and Punong, Cansumalig</t>
  </si>
  <si>
    <t>Installation of Water Supply System at Sitio Bahina,Nagwaling, Casyawan and Bigong 3,Dawis</t>
  </si>
  <si>
    <t>Installation of Water Supply System at Barangay San Miguel</t>
  </si>
  <si>
    <t>Expansion of Manduao Water Supply System</t>
  </si>
  <si>
    <t>Pipelaying of Additional Distribution Pipeline at Sitio Tavera,Nangka</t>
  </si>
  <si>
    <t>Electrification Project at Sitio Cambulo, Banga</t>
  </si>
  <si>
    <t>Relaying, Re-routing and Transfer of Electrical Post at Sitio Hinake</t>
  </si>
  <si>
    <t>Improvement of Barangay Park and Playground, Tabuan</t>
  </si>
  <si>
    <t>Completion of  Health  Center  at  Lower  Napit-an, Maninihon</t>
  </si>
  <si>
    <t xml:space="preserve">Construction of Barangay Health Center, San Roque (Phase 2) </t>
  </si>
  <si>
    <t>Construction of Barangay Health Center, Villasol</t>
  </si>
  <si>
    <t>Construction of RHU Building 2nd Floor</t>
  </si>
  <si>
    <t>Construction of Paonay Market Stalls</t>
  </si>
  <si>
    <t>Construction of Multi-Purpose Hall and Evacuation Center at Cabcabon,Banga(Phase 2)</t>
  </si>
  <si>
    <t>Completion of Barangay Multi-Purpose Hall, Minaba</t>
  </si>
  <si>
    <t>Rehabilitation of Barangay Multi-Purpose Hall, San Roque</t>
  </si>
  <si>
    <t>Improvement of Gamao Gymnasium, Narra</t>
  </si>
  <si>
    <t>Construction of City Agriculture Complex (Phase 2)</t>
  </si>
  <si>
    <t>Construction of City College of Bayawan Building</t>
  </si>
  <si>
    <t>Construction of 2nd Cell at Sanitary Landfill, Maninihon</t>
  </si>
  <si>
    <t>Constructionof ECCD Center at Barangay San Isidro</t>
  </si>
  <si>
    <t>Construction of Day Care Center at Sitio Guintana-an,Tayawan</t>
  </si>
  <si>
    <t>Construction of Footbridge at Sitio Kaayahan, San Jose</t>
  </si>
  <si>
    <t>Improvement of Barangay Gymnasium &amp; Evacuation Center, Nangka</t>
  </si>
  <si>
    <t>Rehabilitation of Barangay Multi-purpose Hall, Banga</t>
  </si>
  <si>
    <t>Rehabilitation of Agricultural Development Center, San Jose</t>
  </si>
  <si>
    <t>Purchase of Lot for Barangay Facilities, Minaba</t>
  </si>
  <si>
    <t>Loan Amortization.</t>
  </si>
  <si>
    <t>07/01/25</t>
  </si>
  <si>
    <t>Not yet started</t>
  </si>
  <si>
    <t>Acquired for developmental projects</t>
  </si>
  <si>
    <t>11/31/19</t>
  </si>
  <si>
    <t>08/29/25</t>
  </si>
  <si>
    <t>01/02/25</t>
  </si>
  <si>
    <t>04/01/25</t>
  </si>
  <si>
    <t>08/14/25</t>
  </si>
  <si>
    <t>04/13/25</t>
  </si>
  <si>
    <t>03/25/25</t>
  </si>
  <si>
    <t>03/26/25</t>
  </si>
  <si>
    <t>03/12/25</t>
  </si>
  <si>
    <t>08/25/25</t>
  </si>
  <si>
    <t>04/19/25</t>
  </si>
  <si>
    <t>03/17/25</t>
  </si>
  <si>
    <t>05/31/25</t>
  </si>
  <si>
    <t>03/10/25</t>
  </si>
  <si>
    <t>04/24/25</t>
  </si>
  <si>
    <t>04/21/25</t>
  </si>
  <si>
    <t>05/25/25</t>
  </si>
  <si>
    <t>05/05/25</t>
  </si>
  <si>
    <t>Availed for developmental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</si>
</sst>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65" formatCode="_(* #,##0.00_);_(* \(#,##0.00\);_(* &quot;-&quot;??_);_(@_)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0"/>
      <name val="Calisto MT"/>
      <family val="1"/>
    </font>
    <font>
      <sz val="8"/>
      <name val="Arial"/>
      <family val="2"/>
    </font>
    <font>
      <sz val="10"/>
      <name val="Arial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6" fillId="2" borderId="0"/>
    <xf numFmtId="165" fontId="7" fillId="2" borderId="0" applyFont="0" applyFill="0" applyBorder="0" applyAlignment="0" applyProtection="0"/>
    <xf numFmtId="165" fontId="8" fillId="2" borderId="0" applyFill="0" applyBorder="0" applyAlignment="0" applyProtection="0"/>
    <xf numFmtId="0" fontId="3" fillId="2" borderId="0"/>
    <xf numFmtId="9" fontId="3" fillId="2" borderId="0" applyFont="0" applyFill="0" applyBorder="0" applyAlignment="0" applyProtection="0"/>
    <xf numFmtId="165" fontId="3" fillId="2" borderId="0" applyFont="0" applyFill="0" applyBorder="0" applyAlignment="0" applyProtection="0"/>
    <xf numFmtId="0" fontId="2" fillId="2" borderId="0"/>
    <xf numFmtId="165" fontId="2" fillId="2" borderId="0" applyFont="0" applyFill="0" applyBorder="0" applyAlignment="0" applyProtection="0"/>
    <xf numFmtId="0" fontId="1" fillId="2" borderId="0"/>
    <xf numFmtId="43" fontId="15" fillId="2" borderId="0" applyFont="0" applyFill="0" applyBorder="0" applyAlignment="0" applyProtection="0"/>
    <xf numFmtId="9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5" fillId="2" borderId="0"/>
  </cellStyleXfs>
  <cellXfs count="142"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10" fillId="2" borderId="1" xfId="1" applyFont="1" applyBorder="1" applyAlignment="1">
      <alignment vertical="center" wrapText="1"/>
    </xf>
    <xf numFmtId="0" fontId="10" fillId="2" borderId="1" xfId="1" applyFont="1" applyBorder="1" applyAlignment="1">
      <alignment vertical="center"/>
    </xf>
    <xf numFmtId="164" fontId="10" fillId="2" borderId="1" xfId="1" applyNumberFormat="1" applyFont="1" applyBorder="1" applyAlignment="1">
      <alignment vertical="center" wrapText="1"/>
    </xf>
    <xf numFmtId="0" fontId="10" fillId="2" borderId="1" xfId="1" applyFont="1" applyBorder="1" applyAlignment="1">
      <alignment horizontal="center" vertical="center" wrapText="1"/>
    </xf>
    <xf numFmtId="0" fontId="10" fillId="2" borderId="1" xfId="1" applyFont="1" applyBorder="1" applyAlignment="1">
      <alignment horizontal="left" vertical="center" wrapText="1"/>
    </xf>
    <xf numFmtId="0" fontId="10" fillId="2" borderId="1" xfId="1" applyFont="1" applyBorder="1" applyAlignment="1">
      <alignment horizontal="left" vertical="center"/>
    </xf>
    <xf numFmtId="49" fontId="10" fillId="2" borderId="1" xfId="1" applyNumberFormat="1" applyFont="1" applyBorder="1" applyAlignment="1">
      <alignment horizontal="center" vertical="center"/>
    </xf>
    <xf numFmtId="49" fontId="10" fillId="2" borderId="1" xfId="1" applyNumberFormat="1" applyFont="1" applyBorder="1" applyAlignment="1">
      <alignment horizontal="left" vertical="center"/>
    </xf>
    <xf numFmtId="49" fontId="10" fillId="2" borderId="1" xfId="1" applyNumberFormat="1" applyFont="1" applyBorder="1" applyAlignment="1">
      <alignment vertical="center"/>
    </xf>
    <xf numFmtId="0" fontId="10" fillId="2" borderId="4" xfId="1" applyFont="1" applyBorder="1" applyAlignment="1">
      <alignment vertical="center" wrapText="1"/>
    </xf>
    <xf numFmtId="0" fontId="10" fillId="2" borderId="5" xfId="1" applyFont="1" applyBorder="1" applyAlignment="1">
      <alignment vertical="center"/>
    </xf>
    <xf numFmtId="0" fontId="16" fillId="2" borderId="0" xfId="0" applyFont="1" applyFill="1" applyAlignment="1">
      <alignment horizontal="left"/>
    </xf>
    <xf numFmtId="0" fontId="9" fillId="2" borderId="0" xfId="9" applyFont="1" applyAlignment="1">
      <alignment horizontal="left" vertical="center"/>
    </xf>
    <xf numFmtId="0" fontId="10" fillId="2" borderId="0" xfId="9" applyFont="1" applyAlignment="1">
      <alignment horizontal="center" vertical="center"/>
    </xf>
    <xf numFmtId="43" fontId="10" fillId="2" borderId="0" xfId="10" applyFont="1" applyFill="1" applyAlignment="1">
      <alignment horizontal="center" vertical="center"/>
    </xf>
    <xf numFmtId="164" fontId="10" fillId="2" borderId="0" xfId="9" applyNumberFormat="1" applyFont="1" applyAlignment="1">
      <alignment horizontal="center" vertical="center" wrapText="1"/>
    </xf>
    <xf numFmtId="10" fontId="10" fillId="2" borderId="0" xfId="11" applyNumberFormat="1" applyFont="1" applyFill="1" applyBorder="1" applyAlignment="1">
      <alignment horizontal="center" vertical="center" wrapText="1"/>
    </xf>
    <xf numFmtId="43" fontId="10" fillId="2" borderId="0" xfId="10" applyFont="1" applyFill="1" applyBorder="1" applyAlignment="1">
      <alignment vertical="center"/>
    </xf>
    <xf numFmtId="165" fontId="10" fillId="2" borderId="0" xfId="12" applyFont="1" applyFill="1" applyBorder="1" applyAlignment="1">
      <alignment horizontal="center" vertical="center" wrapText="1"/>
    </xf>
    <xf numFmtId="0" fontId="10" fillId="2" borderId="0" xfId="9" applyFont="1" applyAlignment="1">
      <alignment horizontal="left" vertical="center" wrapText="1"/>
    </xf>
    <xf numFmtId="0" fontId="10" fillId="2" borderId="0" xfId="9" applyFont="1" applyAlignment="1">
      <alignment vertical="center"/>
    </xf>
    <xf numFmtId="0" fontId="11" fillId="2" borderId="0" xfId="9" applyFont="1" applyAlignment="1">
      <alignment vertical="center" wrapText="1"/>
    </xf>
    <xf numFmtId="0" fontId="11" fillId="2" borderId="0" xfId="9" applyFont="1" applyAlignment="1">
      <alignment horizontal="center" vertical="center"/>
    </xf>
    <xf numFmtId="43" fontId="11" fillId="2" borderId="0" xfId="10" applyFont="1" applyFill="1" applyAlignment="1">
      <alignment horizontal="center" vertical="center"/>
    </xf>
    <xf numFmtId="164" fontId="11" fillId="2" borderId="0" xfId="9" applyNumberFormat="1" applyFont="1" applyAlignment="1">
      <alignment horizontal="center" vertical="center" wrapText="1"/>
    </xf>
    <xf numFmtId="10" fontId="11" fillId="2" borderId="0" xfId="11" applyNumberFormat="1" applyFont="1" applyFill="1" applyBorder="1" applyAlignment="1">
      <alignment horizontal="center" vertical="center" wrapText="1"/>
    </xf>
    <xf numFmtId="43" fontId="11" fillId="2" borderId="0" xfId="10" applyFont="1" applyFill="1" applyBorder="1" applyAlignment="1">
      <alignment vertical="center"/>
    </xf>
    <xf numFmtId="165" fontId="11" fillId="2" borderId="0" xfId="12" applyFont="1" applyFill="1" applyBorder="1" applyAlignment="1">
      <alignment horizontal="center" vertical="center" wrapText="1"/>
    </xf>
    <xf numFmtId="0" fontId="11" fillId="2" borderId="0" xfId="9" applyFont="1" applyAlignment="1">
      <alignment horizontal="left" vertical="center" wrapText="1"/>
    </xf>
    <xf numFmtId="0" fontId="11" fillId="2" borderId="0" xfId="9" applyFont="1" applyAlignment="1">
      <alignment vertical="center"/>
    </xf>
    <xf numFmtId="164" fontId="10" fillId="2" borderId="0" xfId="9" applyNumberFormat="1" applyFont="1" applyAlignment="1">
      <alignment horizontal="center" vertical="center"/>
    </xf>
    <xf numFmtId="0" fontId="11" fillId="2" borderId="0" xfId="9" applyFont="1" applyAlignment="1">
      <alignment horizontal="center" vertical="center" wrapText="1"/>
    </xf>
    <xf numFmtId="164" fontId="10" fillId="2" borderId="0" xfId="9" applyNumberFormat="1" applyFont="1" applyAlignment="1">
      <alignment vertical="center"/>
    </xf>
    <xf numFmtId="1" fontId="11" fillId="2" borderId="0" xfId="9" applyNumberFormat="1" applyFont="1" applyAlignment="1">
      <alignment horizontal="center" vertical="center"/>
    </xf>
    <xf numFmtId="43" fontId="11" fillId="2" borderId="0" xfId="10" applyFont="1" applyFill="1" applyAlignment="1">
      <alignment vertical="center"/>
    </xf>
    <xf numFmtId="164" fontId="11" fillId="2" borderId="0" xfId="9" applyNumberFormat="1" applyFont="1" applyAlignment="1">
      <alignment vertical="center" wrapText="1"/>
    </xf>
    <xf numFmtId="0" fontId="12" fillId="2" borderId="0" xfId="9" applyFont="1" applyAlignment="1">
      <alignment vertical="center" wrapText="1"/>
    </xf>
    <xf numFmtId="165" fontId="12" fillId="2" borderId="0" xfId="12" applyFont="1" applyFill="1" applyBorder="1" applyAlignment="1">
      <alignment horizontal="center" vertical="center"/>
    </xf>
    <xf numFmtId="43" fontId="12" fillId="2" borderId="0" xfId="10" applyFont="1" applyFill="1" applyAlignment="1">
      <alignment horizontal="center" vertical="center"/>
    </xf>
    <xf numFmtId="164" fontId="12" fillId="2" borderId="0" xfId="9" applyNumberFormat="1" applyFont="1" applyAlignment="1">
      <alignment horizontal="center" vertical="center" wrapText="1"/>
    </xf>
    <xf numFmtId="10" fontId="12" fillId="2" borderId="0" xfId="11" applyNumberFormat="1" applyFont="1" applyFill="1" applyBorder="1" applyAlignment="1">
      <alignment horizontal="center" vertical="center" wrapText="1"/>
    </xf>
    <xf numFmtId="43" fontId="12" fillId="2" borderId="0" xfId="10" applyFont="1" applyFill="1" applyBorder="1" applyAlignment="1">
      <alignment horizontal="center" vertical="center"/>
    </xf>
    <xf numFmtId="165" fontId="12" fillId="2" borderId="0" xfId="12" applyFont="1" applyFill="1" applyBorder="1" applyAlignment="1">
      <alignment horizontal="center" vertical="center" wrapText="1"/>
    </xf>
    <xf numFmtId="0" fontId="12" fillId="2" borderId="0" xfId="9" applyFont="1" applyAlignment="1">
      <alignment horizontal="left" vertical="center" wrapText="1"/>
    </xf>
    <xf numFmtId="0" fontId="12" fillId="2" borderId="0" xfId="9" applyFont="1" applyAlignment="1">
      <alignment vertical="center"/>
    </xf>
    <xf numFmtId="10" fontId="10" fillId="2" borderId="1" xfId="11" applyNumberFormat="1" applyFont="1" applyFill="1" applyBorder="1" applyAlignment="1">
      <alignment horizontal="center" vertical="center" wrapText="1"/>
    </xf>
    <xf numFmtId="43" fontId="10" fillId="2" borderId="1" xfId="10" applyFont="1" applyFill="1" applyBorder="1" applyAlignment="1">
      <alignment horizontal="center" vertical="center" wrapText="1"/>
    </xf>
    <xf numFmtId="0" fontId="12" fillId="2" borderId="0" xfId="9" applyFont="1" applyAlignment="1">
      <alignment horizontal="center" vertical="center"/>
    </xf>
    <xf numFmtId="43" fontId="10" fillId="2" borderId="1" xfId="10" applyFont="1" applyFill="1" applyBorder="1" applyAlignment="1">
      <alignment horizontal="center" vertical="center"/>
    </xf>
    <xf numFmtId="43" fontId="10" fillId="2" borderId="1" xfId="10" applyFont="1" applyFill="1" applyBorder="1" applyAlignment="1">
      <alignment vertical="center"/>
    </xf>
    <xf numFmtId="165" fontId="10" fillId="2" borderId="1" xfId="12" applyFont="1" applyFill="1" applyBorder="1" applyAlignment="1">
      <alignment horizontal="center" vertical="center"/>
    </xf>
    <xf numFmtId="164" fontId="12" fillId="2" borderId="1" xfId="9" applyNumberFormat="1" applyFont="1" applyBorder="1" applyAlignment="1">
      <alignment horizontal="center" vertical="center" wrapText="1"/>
    </xf>
    <xf numFmtId="10" fontId="12" fillId="2" borderId="1" xfId="11" applyNumberFormat="1" applyFont="1" applyFill="1" applyBorder="1" applyAlignment="1">
      <alignment horizontal="center" vertical="center" wrapText="1"/>
    </xf>
    <xf numFmtId="43" fontId="12" fillId="2" borderId="1" xfId="10" applyFont="1" applyFill="1" applyBorder="1" applyAlignment="1">
      <alignment horizontal="center" vertical="center"/>
    </xf>
    <xf numFmtId="165" fontId="12" fillId="2" borderId="1" xfId="12" applyFont="1" applyFill="1" applyBorder="1" applyAlignment="1">
      <alignment horizontal="center" vertical="center" wrapText="1"/>
    </xf>
    <xf numFmtId="0" fontId="12" fillId="2" borderId="1" xfId="9" applyFont="1" applyBorder="1" applyAlignment="1">
      <alignment horizontal="left" vertical="center" wrapText="1"/>
    </xf>
    <xf numFmtId="0" fontId="12" fillId="2" borderId="1" xfId="9" applyFont="1" applyBorder="1" applyAlignment="1">
      <alignment horizontal="center" vertical="center"/>
    </xf>
    <xf numFmtId="10" fontId="12" fillId="2" borderId="1" xfId="11" applyNumberFormat="1" applyFont="1" applyFill="1" applyBorder="1" applyAlignment="1">
      <alignment horizontal="center" vertical="center"/>
    </xf>
    <xf numFmtId="43" fontId="12" fillId="2" borderId="1" xfId="10" applyFont="1" applyFill="1" applyBorder="1" applyAlignment="1">
      <alignment vertical="center"/>
    </xf>
    <xf numFmtId="165" fontId="12" fillId="2" borderId="1" xfId="12" applyFont="1" applyFill="1" applyBorder="1" applyAlignment="1">
      <alignment horizontal="center" vertical="center"/>
    </xf>
    <xf numFmtId="0" fontId="12" fillId="2" borderId="1" xfId="9" quotePrefix="1" applyFont="1" applyBorder="1" applyAlignment="1">
      <alignment horizontal="center" vertical="center" wrapText="1"/>
    </xf>
    <xf numFmtId="0" fontId="12" fillId="2" borderId="1" xfId="9" applyFont="1" applyBorder="1" applyAlignment="1">
      <alignment horizontal="left" vertical="center"/>
    </xf>
    <xf numFmtId="0" fontId="10" fillId="2" borderId="1" xfId="9" applyFont="1" applyBorder="1" applyAlignment="1">
      <alignment vertical="center" wrapText="1"/>
    </xf>
    <xf numFmtId="0" fontId="12" fillId="2" borderId="1" xfId="9" applyFont="1" applyBorder="1" applyAlignment="1">
      <alignment vertical="center"/>
    </xf>
    <xf numFmtId="49" fontId="10" fillId="2" borderId="1" xfId="9" applyNumberFormat="1" applyFont="1" applyBorder="1" applyAlignment="1">
      <alignment vertical="center" wrapText="1"/>
    </xf>
    <xf numFmtId="43" fontId="10" fillId="2" borderId="5" xfId="10" applyFont="1" applyFill="1" applyBorder="1" applyAlignment="1">
      <alignment horizontal="center" vertical="center"/>
    </xf>
    <xf numFmtId="0" fontId="10" fillId="2" borderId="1" xfId="9" applyFont="1" applyBorder="1" applyAlignment="1">
      <alignment horizontal="left" vertical="center"/>
    </xf>
    <xf numFmtId="0" fontId="12" fillId="2" borderId="1" xfId="9" applyFont="1" applyBorder="1" applyAlignment="1">
      <alignment vertical="center" wrapText="1"/>
    </xf>
    <xf numFmtId="0" fontId="16" fillId="2" borderId="0" xfId="13" applyFont="1" applyAlignment="1">
      <alignment horizontal="left"/>
    </xf>
    <xf numFmtId="43" fontId="12" fillId="2" borderId="0" xfId="9" applyNumberFormat="1" applyFont="1" applyAlignment="1">
      <alignment vertical="center"/>
    </xf>
    <xf numFmtId="43" fontId="10" fillId="2" borderId="2" xfId="10" applyFont="1" applyFill="1" applyBorder="1" applyAlignment="1">
      <alignment horizontal="center" vertical="center"/>
    </xf>
    <xf numFmtId="43" fontId="10" fillId="2" borderId="7" xfId="10" applyFont="1" applyFill="1" applyBorder="1" applyAlignment="1">
      <alignment horizontal="center" vertical="center"/>
    </xf>
    <xf numFmtId="0" fontId="12" fillId="2" borderId="0" xfId="9" applyFont="1" applyAlignment="1">
      <alignment horizontal="left" vertical="center"/>
    </xf>
    <xf numFmtId="0" fontId="13" fillId="2" borderId="0" xfId="9" applyFont="1" applyAlignment="1">
      <alignment vertical="center" wrapText="1"/>
    </xf>
    <xf numFmtId="164" fontId="12" fillId="2" borderId="0" xfId="9" applyNumberFormat="1" applyFont="1" applyAlignment="1">
      <alignment horizontal="center" vertical="center"/>
    </xf>
    <xf numFmtId="165" fontId="14" fillId="2" borderId="0" xfId="12" applyFont="1" applyFill="1" applyBorder="1" applyAlignment="1">
      <alignment horizontal="center" vertical="center"/>
    </xf>
    <xf numFmtId="0" fontId="14" fillId="2" borderId="0" xfId="9" applyFont="1" applyAlignment="1">
      <alignment vertical="center" wrapText="1"/>
    </xf>
    <xf numFmtId="10" fontId="12" fillId="2" borderId="0" xfId="11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/>
    </xf>
    <xf numFmtId="164" fontId="12" fillId="0" borderId="1" xfId="9" quotePrefix="1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left" vertical="center" wrapText="1"/>
    </xf>
    <xf numFmtId="164" fontId="12" fillId="0" borderId="1" xfId="9" applyNumberFormat="1" applyFont="1" applyFill="1" applyBorder="1" applyAlignment="1">
      <alignment horizontal="center" vertical="center"/>
    </xf>
    <xf numFmtId="10" fontId="12" fillId="0" borderId="1" xfId="11" applyNumberFormat="1" applyFont="1" applyFill="1" applyBorder="1" applyAlignment="1">
      <alignment horizontal="center" vertical="center"/>
    </xf>
    <xf numFmtId="43" fontId="12" fillId="0" borderId="1" xfId="10" applyFont="1" applyFill="1" applyBorder="1" applyAlignment="1">
      <alignment vertical="center"/>
    </xf>
    <xf numFmtId="165" fontId="12" fillId="0" borderId="1" xfId="12" applyFont="1" applyFill="1" applyBorder="1" applyAlignment="1">
      <alignment horizontal="center" vertical="center"/>
    </xf>
    <xf numFmtId="0" fontId="12" fillId="0" borderId="1" xfId="9" quotePrefix="1" applyFont="1" applyFill="1" applyBorder="1" applyAlignment="1">
      <alignment horizontal="center" vertical="center" wrapText="1"/>
    </xf>
    <xf numFmtId="164" fontId="12" fillId="0" borderId="1" xfId="9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0" fontId="10" fillId="0" borderId="1" xfId="11" applyNumberFormat="1" applyFont="1" applyFill="1" applyBorder="1" applyAlignment="1">
      <alignment horizontal="center" vertical="center"/>
    </xf>
    <xf numFmtId="43" fontId="10" fillId="0" borderId="1" xfId="1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4" fontId="12" fillId="0" borderId="1" xfId="9" applyNumberFormat="1" applyFont="1" applyFill="1" applyBorder="1" applyAlignment="1">
      <alignment horizontal="center" vertical="center" wrapText="1"/>
    </xf>
    <xf numFmtId="10" fontId="12" fillId="0" borderId="1" xfId="11" applyNumberFormat="1" applyFont="1" applyFill="1" applyBorder="1" applyAlignment="1">
      <alignment horizontal="center" vertical="center" wrapText="1"/>
    </xf>
    <xf numFmtId="43" fontId="12" fillId="0" borderId="1" xfId="10" applyFont="1" applyFill="1" applyBorder="1" applyAlignment="1">
      <alignment horizontal="center" vertical="center"/>
    </xf>
    <xf numFmtId="165" fontId="12" fillId="0" borderId="1" xfId="12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left" vertical="center"/>
    </xf>
    <xf numFmtId="0" fontId="12" fillId="0" borderId="1" xfId="9" quotePrefix="1" applyFont="1" applyFill="1" applyBorder="1" applyAlignment="1">
      <alignment horizontal="left" vertical="center" wrapText="1"/>
    </xf>
    <xf numFmtId="164" fontId="10" fillId="0" borderId="1" xfId="9" applyNumberFormat="1" applyFont="1" applyFill="1" applyBorder="1" applyAlignment="1">
      <alignment vertical="center"/>
    </xf>
    <xf numFmtId="43" fontId="10" fillId="0" borderId="1" xfId="10" applyFont="1" applyFill="1" applyBorder="1" applyAlignment="1">
      <alignment vertical="center"/>
    </xf>
    <xf numFmtId="165" fontId="10" fillId="0" borderId="1" xfId="9" applyNumberFormat="1" applyFont="1" applyFill="1" applyBorder="1" applyAlignment="1">
      <alignment horizontal="center" vertical="center"/>
    </xf>
    <xf numFmtId="164" fontId="10" fillId="0" borderId="1" xfId="9" applyNumberFormat="1" applyFont="1" applyFill="1" applyBorder="1" applyAlignment="1">
      <alignment vertical="center" wrapText="1"/>
    </xf>
    <xf numFmtId="165" fontId="10" fillId="0" borderId="1" xfId="9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center" vertical="center" wrapText="1"/>
    </xf>
    <xf numFmtId="43" fontId="10" fillId="0" borderId="5" xfId="10" applyFont="1" applyFill="1" applyBorder="1" applyAlignment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2" fillId="0" borderId="1" xfId="9" quotePrefix="1" applyFont="1" applyFill="1" applyBorder="1" applyAlignment="1">
      <alignment vertical="center" wrapText="1"/>
    </xf>
    <xf numFmtId="49" fontId="12" fillId="0" borderId="1" xfId="9" quotePrefix="1" applyNumberFormat="1" applyFont="1" applyFill="1" applyBorder="1" applyAlignment="1">
      <alignment horizontal="left" vertical="center" wrapText="1"/>
    </xf>
    <xf numFmtId="0" fontId="12" fillId="0" borderId="1" xfId="9" applyFont="1" applyFill="1" applyBorder="1" applyAlignment="1">
      <alignment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quotePrefix="1" applyNumberFormat="1" applyFont="1" applyFill="1" applyBorder="1" applyAlignment="1">
      <alignment horizontal="center" vertical="center" wrapText="1"/>
    </xf>
    <xf numFmtId="164" fontId="12" fillId="0" borderId="1" xfId="9" quotePrefix="1" applyNumberFormat="1" applyFont="1" applyFill="1" applyBorder="1" applyAlignment="1">
      <alignment horizontal="center" vertical="center" wrapText="1"/>
    </xf>
    <xf numFmtId="164" fontId="12" fillId="0" borderId="1" xfId="12" applyNumberFormat="1" applyFont="1" applyFill="1" applyBorder="1" applyAlignment="1">
      <alignment horizontal="center" vertical="center" wrapText="1"/>
    </xf>
    <xf numFmtId="165" fontId="10" fillId="0" borderId="1" xfId="2" applyFont="1" applyFill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center" vertical="center"/>
    </xf>
    <xf numFmtId="164" fontId="12" fillId="0" borderId="1" xfId="12" applyNumberFormat="1" applyFont="1" applyFill="1" applyBorder="1" applyAlignment="1">
      <alignment horizontal="center" vertical="center"/>
    </xf>
    <xf numFmtId="0" fontId="12" fillId="0" borderId="1" xfId="9" quotePrefix="1" applyFont="1" applyFill="1" applyBorder="1" applyAlignment="1">
      <alignment horizontal="center" vertical="center"/>
    </xf>
    <xf numFmtId="49" fontId="12" fillId="0" borderId="1" xfId="9" applyNumberFormat="1" applyFont="1" applyFill="1" applyBorder="1" applyAlignment="1">
      <alignment horizontal="left" vertical="center" wrapText="1"/>
    </xf>
    <xf numFmtId="49" fontId="12" fillId="0" borderId="1" xfId="9" applyNumberFormat="1" applyFont="1" applyFill="1" applyBorder="1" applyAlignment="1">
      <alignment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2" fillId="0" borderId="1" xfId="9" quotePrefix="1" applyFont="1" applyFill="1" applyBorder="1" applyAlignment="1">
      <alignment horizontal="left" vertical="center"/>
    </xf>
    <xf numFmtId="0" fontId="12" fillId="0" borderId="1" xfId="9" applyFont="1" applyFill="1" applyBorder="1" applyAlignment="1">
      <alignment vertical="center"/>
    </xf>
    <xf numFmtId="164" fontId="12" fillId="0" borderId="1" xfId="3" applyNumberFormat="1" applyFont="1" applyFill="1" applyBorder="1" applyAlignment="1" applyProtection="1">
      <alignment horizontal="center" vertical="center" wrapText="1"/>
    </xf>
    <xf numFmtId="43" fontId="10" fillId="0" borderId="2" xfId="10" applyFont="1" applyFill="1" applyBorder="1" applyAlignment="1">
      <alignment vertical="center"/>
    </xf>
    <xf numFmtId="165" fontId="10" fillId="0" borderId="2" xfId="2" applyFont="1" applyFill="1" applyBorder="1" applyAlignment="1">
      <alignment horizontal="center" vertical="center" wrapText="1"/>
    </xf>
    <xf numFmtId="43" fontId="10" fillId="0" borderId="7" xfId="10" applyFont="1" applyFill="1" applyBorder="1" applyAlignment="1">
      <alignment vertical="center"/>
    </xf>
    <xf numFmtId="164" fontId="13" fillId="2" borderId="0" xfId="9" applyNumberFormat="1" applyFont="1" applyAlignment="1">
      <alignment horizontal="center" vertical="center"/>
    </xf>
    <xf numFmtId="164" fontId="14" fillId="2" borderId="0" xfId="9" applyNumberFormat="1" applyFont="1" applyAlignment="1">
      <alignment horizontal="center" vertical="center"/>
    </xf>
    <xf numFmtId="165" fontId="14" fillId="2" borderId="0" xfId="12" applyFont="1" applyFill="1" applyBorder="1" applyAlignment="1">
      <alignment horizontal="center" vertical="center"/>
    </xf>
    <xf numFmtId="0" fontId="11" fillId="2" borderId="0" xfId="9" applyFont="1" applyAlignment="1">
      <alignment horizontal="center" vertical="center"/>
    </xf>
    <xf numFmtId="0" fontId="10" fillId="2" borderId="1" xfId="9" applyFont="1" applyBorder="1" applyAlignment="1">
      <alignment horizontal="center" vertical="center" wrapText="1"/>
    </xf>
    <xf numFmtId="165" fontId="10" fillId="2" borderId="1" xfId="12" applyFont="1" applyFill="1" applyBorder="1" applyAlignment="1">
      <alignment horizontal="center" vertical="center"/>
    </xf>
    <xf numFmtId="43" fontId="10" fillId="2" borderId="1" xfId="10" applyFont="1" applyFill="1" applyBorder="1" applyAlignment="1">
      <alignment horizontal="center" vertical="center" wrapText="1"/>
    </xf>
    <xf numFmtId="164" fontId="10" fillId="2" borderId="1" xfId="9" applyNumberFormat="1" applyFont="1" applyBorder="1" applyAlignment="1">
      <alignment horizontal="center" vertical="center" wrapText="1"/>
    </xf>
    <xf numFmtId="165" fontId="10" fillId="2" borderId="1" xfId="12" applyFont="1" applyFill="1" applyBorder="1" applyAlignment="1">
      <alignment horizontal="center" vertical="center" wrapText="1"/>
    </xf>
    <xf numFmtId="165" fontId="10" fillId="2" borderId="2" xfId="12" applyFont="1" applyFill="1" applyBorder="1" applyAlignment="1">
      <alignment horizontal="center" vertical="center" wrapText="1"/>
    </xf>
    <xf numFmtId="165" fontId="10" fillId="2" borderId="3" xfId="12" applyFont="1" applyFill="1" applyBorder="1" applyAlignment="1">
      <alignment horizontal="center" vertical="center" wrapText="1"/>
    </xf>
  </cellXfs>
  <cellStyles count="14">
    <cellStyle name="Comma 2" xfId="2" xr:uid="{E16FD6D2-AF0C-4B47-8FFF-A98011190AC7}"/>
    <cellStyle name="Comma 3" xfId="3" xr:uid="{6DD1F852-23CC-411E-9B06-3B0D6B27BACF}"/>
    <cellStyle name="Comma 4" xfId="6" xr:uid="{3015F8CF-902C-46C7-97EB-07092AD833BC}"/>
    <cellStyle name="Comma 4 2" xfId="12" xr:uid="{A857CA07-4FF4-4F3E-92BD-D30ABE2D0C91}"/>
    <cellStyle name="Comma 5" xfId="8" xr:uid="{4AAAF0D8-81E1-4C65-8719-A7897E790CBD}"/>
    <cellStyle name="Comma 6" xfId="10" xr:uid="{FA63D5BB-DF49-46FA-9F22-D346CEC6A8B2}"/>
    <cellStyle name="Normal" xfId="0" builtinId="0"/>
    <cellStyle name="Normal 2" xfId="1" xr:uid="{908703D7-CB2F-4396-8DEF-3274EC102BD7}"/>
    <cellStyle name="Normal 3" xfId="4" xr:uid="{B5A280E1-BD10-49B0-A8BF-E063EF773F85}"/>
    <cellStyle name="Normal 3 2" xfId="9" xr:uid="{15C70D5C-30B2-41D6-894D-EEDDABEAF84D}"/>
    <cellStyle name="Normal 4" xfId="7" xr:uid="{AECC46DC-5D29-4250-93B8-7407FDCD22FD}"/>
    <cellStyle name="Normal 5" xfId="13" xr:uid="{98DE94C5-8E81-4EA5-97E9-2AE9C4BF3C68}"/>
    <cellStyle name="Percent 2" xfId="5" xr:uid="{CCFB1011-2E2A-4F57-9CCA-D86E515317AE}"/>
    <cellStyle name="Percent 2 2" xfId="11" xr:uid="{D76D363A-682E-4443-9F9C-83D2880E63E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04B-D1E7-4368-BB56-6A027A03BE0B}">
  <sheetPr>
    <tabColor rgb="FFFF0000"/>
  </sheetPr>
  <dimension ref="A1:K246"/>
  <sheetViews>
    <sheetView tabSelected="1" zoomScale="115" zoomScaleNormal="115" workbookViewId="0">
      <selection activeCell="L6" sqref="L6"/>
    </sheetView>
  </sheetViews>
  <sheetFormatPr defaultColWidth="9.140625" defaultRowHeight="12.75" x14ac:dyDescent="0.25"/>
  <cols>
    <col min="1" max="1" width="46.85546875" style="39" customWidth="1"/>
    <col min="2" max="2" width="8.85546875" style="40" customWidth="1"/>
    <col min="3" max="3" width="13.28515625" style="41" customWidth="1"/>
    <col min="4" max="4" width="6.7109375" style="77" customWidth="1"/>
    <col min="5" max="5" width="8.5703125" style="77" customWidth="1"/>
    <col min="6" max="6" width="8.7109375" style="80" customWidth="1"/>
    <col min="7" max="7" width="11.28515625" style="44" customWidth="1"/>
    <col min="8" max="8" width="8.28515625" style="40" customWidth="1"/>
    <col min="9" max="9" width="32.28515625" style="46" customWidth="1"/>
    <col min="10" max="10" width="13.42578125" style="47" hidden="1" customWidth="1"/>
    <col min="11" max="11" width="11" style="47" hidden="1" customWidth="1"/>
    <col min="12" max="16384" width="9.140625" style="47"/>
  </cols>
  <sheetData>
    <row r="1" spans="1:9" s="23" customFormat="1" ht="10.15" customHeight="1" x14ac:dyDescent="0.25">
      <c r="A1" s="15" t="s">
        <v>13</v>
      </c>
      <c r="B1" s="16"/>
      <c r="C1" s="17"/>
      <c r="D1" s="18"/>
      <c r="E1" s="18"/>
      <c r="F1" s="19"/>
      <c r="G1" s="20"/>
      <c r="H1" s="21"/>
      <c r="I1" s="22"/>
    </row>
    <row r="2" spans="1:9" s="23" customFormat="1" x14ac:dyDescent="0.25">
      <c r="A2" s="134" t="s">
        <v>14</v>
      </c>
      <c r="B2" s="134"/>
      <c r="C2" s="134"/>
      <c r="D2" s="134"/>
      <c r="E2" s="134"/>
      <c r="F2" s="134"/>
      <c r="G2" s="134"/>
      <c r="H2" s="134"/>
      <c r="I2" s="134"/>
    </row>
    <row r="3" spans="1:9" s="23" customFormat="1" ht="10.15" customHeight="1" x14ac:dyDescent="0.25">
      <c r="A3" s="24"/>
      <c r="B3" s="25"/>
      <c r="C3" s="26"/>
      <c r="D3" s="27"/>
      <c r="E3" s="27"/>
      <c r="F3" s="28"/>
      <c r="G3" s="29"/>
      <c r="H3" s="30"/>
      <c r="I3" s="31"/>
    </row>
    <row r="4" spans="1:9" s="23" customFormat="1" x14ac:dyDescent="0.25">
      <c r="A4" s="32" t="s">
        <v>15</v>
      </c>
      <c r="B4" s="25"/>
      <c r="C4" s="26" t="s">
        <v>0</v>
      </c>
      <c r="D4" s="33"/>
      <c r="E4" s="34">
        <v>2025</v>
      </c>
      <c r="F4" s="28"/>
      <c r="G4" s="29"/>
      <c r="H4" s="30"/>
      <c r="I4" s="31"/>
    </row>
    <row r="5" spans="1:9" s="23" customFormat="1" x14ac:dyDescent="0.25">
      <c r="A5" s="32" t="s">
        <v>16</v>
      </c>
      <c r="B5" s="25"/>
      <c r="C5" s="26" t="s">
        <v>1</v>
      </c>
      <c r="D5" s="35"/>
      <c r="E5" s="36">
        <v>1</v>
      </c>
      <c r="F5" s="28"/>
      <c r="G5" s="37"/>
      <c r="H5" s="34"/>
      <c r="I5" s="31"/>
    </row>
    <row r="6" spans="1:9" s="23" customFormat="1" x14ac:dyDescent="0.25">
      <c r="A6" s="32" t="s">
        <v>17</v>
      </c>
      <c r="B6" s="25"/>
      <c r="C6" s="26"/>
      <c r="D6" s="38"/>
      <c r="E6" s="38"/>
      <c r="F6" s="28"/>
      <c r="G6" s="37"/>
      <c r="H6" s="34"/>
      <c r="I6" s="31"/>
    </row>
    <row r="7" spans="1:9" x14ac:dyDescent="0.25">
      <c r="D7" s="42"/>
      <c r="E7" s="42"/>
      <c r="F7" s="43"/>
      <c r="H7" s="45"/>
      <c r="I7" s="46" t="s">
        <v>18</v>
      </c>
    </row>
    <row r="8" spans="1:9" ht="13.9" customHeight="1" x14ac:dyDescent="0.25">
      <c r="A8" s="135" t="s">
        <v>2</v>
      </c>
      <c r="B8" s="136" t="s">
        <v>3</v>
      </c>
      <c r="C8" s="137" t="s">
        <v>19</v>
      </c>
      <c r="D8" s="138" t="s">
        <v>4</v>
      </c>
      <c r="E8" s="138" t="s">
        <v>20</v>
      </c>
      <c r="F8" s="135" t="s">
        <v>5</v>
      </c>
      <c r="G8" s="139"/>
      <c r="H8" s="140" t="s">
        <v>6</v>
      </c>
      <c r="I8" s="135" t="s">
        <v>21</v>
      </c>
    </row>
    <row r="9" spans="1:9" s="50" customFormat="1" ht="34.9" customHeight="1" x14ac:dyDescent="0.25">
      <c r="A9" s="135"/>
      <c r="B9" s="136"/>
      <c r="C9" s="137"/>
      <c r="D9" s="138"/>
      <c r="E9" s="138"/>
      <c r="F9" s="48" t="s">
        <v>22</v>
      </c>
      <c r="G9" s="49" t="s">
        <v>23</v>
      </c>
      <c r="H9" s="141"/>
      <c r="I9" s="135"/>
    </row>
    <row r="10" spans="1:9" x14ac:dyDescent="0.25">
      <c r="A10" s="3" t="s">
        <v>24</v>
      </c>
      <c r="B10" s="4"/>
      <c r="C10" s="51"/>
      <c r="D10" s="5"/>
      <c r="E10" s="5"/>
      <c r="F10" s="6"/>
      <c r="G10" s="52"/>
      <c r="H10" s="3"/>
      <c r="I10" s="7"/>
    </row>
    <row r="11" spans="1:9" x14ac:dyDescent="0.25">
      <c r="A11" s="8" t="s">
        <v>25</v>
      </c>
      <c r="B11" s="53"/>
      <c r="C11" s="51"/>
      <c r="D11" s="54"/>
      <c r="E11" s="54"/>
      <c r="F11" s="55"/>
      <c r="G11" s="56"/>
      <c r="H11" s="57"/>
      <c r="I11" s="58"/>
    </row>
    <row r="12" spans="1:9" ht="25.5" x14ac:dyDescent="0.25">
      <c r="A12" s="58" t="s">
        <v>328</v>
      </c>
      <c r="B12" s="59" t="s">
        <v>81</v>
      </c>
      <c r="C12" s="56">
        <v>4000000</v>
      </c>
      <c r="D12" s="84"/>
      <c r="E12" s="84"/>
      <c r="F12" s="85">
        <f>G12/C12</f>
        <v>0</v>
      </c>
      <c r="G12" s="86">
        <v>0</v>
      </c>
      <c r="H12" s="87" t="s">
        <v>27</v>
      </c>
      <c r="I12" s="83" t="s">
        <v>358</v>
      </c>
    </row>
    <row r="13" spans="1:9" ht="25.5" x14ac:dyDescent="0.25">
      <c r="A13" s="58" t="s">
        <v>329</v>
      </c>
      <c r="B13" s="59" t="s">
        <v>112</v>
      </c>
      <c r="C13" s="56">
        <v>2500000</v>
      </c>
      <c r="D13" s="84"/>
      <c r="E13" s="84"/>
      <c r="F13" s="85">
        <f t="shared" ref="F13:F57" si="0">G13/C13</f>
        <v>0</v>
      </c>
      <c r="G13" s="86">
        <v>0</v>
      </c>
      <c r="H13" s="88" t="s">
        <v>28</v>
      </c>
      <c r="I13" s="83" t="s">
        <v>358</v>
      </c>
    </row>
    <row r="14" spans="1:9" ht="25.5" x14ac:dyDescent="0.25">
      <c r="A14" s="58" t="s">
        <v>330</v>
      </c>
      <c r="B14" s="59" t="s">
        <v>38</v>
      </c>
      <c r="C14" s="56">
        <v>6000000</v>
      </c>
      <c r="D14" s="84"/>
      <c r="E14" s="84"/>
      <c r="F14" s="85">
        <f t="shared" si="0"/>
        <v>0</v>
      </c>
      <c r="G14" s="86">
        <v>0</v>
      </c>
      <c r="H14" s="88" t="s">
        <v>28</v>
      </c>
      <c r="I14" s="83" t="s">
        <v>358</v>
      </c>
    </row>
    <row r="15" spans="1:9" x14ac:dyDescent="0.25">
      <c r="A15" s="58" t="s">
        <v>331</v>
      </c>
      <c r="B15" s="59" t="s">
        <v>273</v>
      </c>
      <c r="C15" s="56">
        <v>3000000</v>
      </c>
      <c r="D15" s="84"/>
      <c r="E15" s="84"/>
      <c r="F15" s="85">
        <f t="shared" si="0"/>
        <v>0</v>
      </c>
      <c r="G15" s="86">
        <v>0</v>
      </c>
      <c r="H15" s="88" t="s">
        <v>28</v>
      </c>
      <c r="I15" s="83" t="s">
        <v>358</v>
      </c>
    </row>
    <row r="16" spans="1:9" x14ac:dyDescent="0.25">
      <c r="A16" s="58" t="s">
        <v>332</v>
      </c>
      <c r="B16" s="59" t="s">
        <v>58</v>
      </c>
      <c r="C16" s="56">
        <v>4000000</v>
      </c>
      <c r="D16" s="84"/>
      <c r="E16" s="84"/>
      <c r="F16" s="85">
        <f t="shared" si="0"/>
        <v>0</v>
      </c>
      <c r="G16" s="86">
        <v>0</v>
      </c>
      <c r="H16" s="88" t="s">
        <v>28</v>
      </c>
      <c r="I16" s="83" t="s">
        <v>358</v>
      </c>
    </row>
    <row r="17" spans="1:9" x14ac:dyDescent="0.25">
      <c r="A17" s="58" t="s">
        <v>333</v>
      </c>
      <c r="B17" s="59" t="s">
        <v>44</v>
      </c>
      <c r="C17" s="56">
        <v>740000</v>
      </c>
      <c r="D17" s="84"/>
      <c r="E17" s="84"/>
      <c r="F17" s="85">
        <f t="shared" si="0"/>
        <v>0</v>
      </c>
      <c r="G17" s="86">
        <v>0</v>
      </c>
      <c r="H17" s="88" t="s">
        <v>28</v>
      </c>
      <c r="I17" s="83" t="s">
        <v>358</v>
      </c>
    </row>
    <row r="18" spans="1:9" x14ac:dyDescent="0.25">
      <c r="A18" s="64" t="s">
        <v>336</v>
      </c>
      <c r="B18" s="59" t="s">
        <v>30</v>
      </c>
      <c r="C18" s="56">
        <v>2000000</v>
      </c>
      <c r="D18" s="84"/>
      <c r="E18" s="84"/>
      <c r="F18" s="85">
        <f t="shared" si="0"/>
        <v>0</v>
      </c>
      <c r="G18" s="86">
        <v>0</v>
      </c>
      <c r="H18" s="88" t="s">
        <v>28</v>
      </c>
      <c r="I18" s="83" t="s">
        <v>358</v>
      </c>
    </row>
    <row r="19" spans="1:9" x14ac:dyDescent="0.25">
      <c r="A19" s="58" t="s">
        <v>337</v>
      </c>
      <c r="B19" s="59" t="s">
        <v>63</v>
      </c>
      <c r="C19" s="56">
        <v>2000000</v>
      </c>
      <c r="D19" s="82" t="s">
        <v>357</v>
      </c>
      <c r="E19" s="82" t="s">
        <v>361</v>
      </c>
      <c r="F19" s="85">
        <f t="shared" si="0"/>
        <v>2.99E-3</v>
      </c>
      <c r="G19" s="86">
        <v>5980</v>
      </c>
      <c r="H19" s="88" t="s">
        <v>28</v>
      </c>
      <c r="I19" s="83" t="s">
        <v>298</v>
      </c>
    </row>
    <row r="20" spans="1:9" x14ac:dyDescent="0.25">
      <c r="A20" s="58" t="s">
        <v>338</v>
      </c>
      <c r="B20" s="59" t="s">
        <v>100</v>
      </c>
      <c r="C20" s="56">
        <v>800000</v>
      </c>
      <c r="D20" s="82" t="s">
        <v>357</v>
      </c>
      <c r="E20" s="82" t="s">
        <v>364</v>
      </c>
      <c r="F20" s="85">
        <f t="shared" si="0"/>
        <v>4.6874999999999998E-3</v>
      </c>
      <c r="G20" s="86">
        <v>3750</v>
      </c>
      <c r="H20" s="88" t="s">
        <v>28</v>
      </c>
      <c r="I20" s="83" t="s">
        <v>298</v>
      </c>
    </row>
    <row r="21" spans="1:9" x14ac:dyDescent="0.25">
      <c r="A21" s="58" t="s">
        <v>339</v>
      </c>
      <c r="B21" s="59" t="s">
        <v>46</v>
      </c>
      <c r="C21" s="56">
        <v>5000000</v>
      </c>
      <c r="D21" s="84"/>
      <c r="E21" s="84"/>
      <c r="F21" s="85">
        <f t="shared" si="0"/>
        <v>0</v>
      </c>
      <c r="G21" s="86">
        <v>0</v>
      </c>
      <c r="H21" s="88" t="s">
        <v>28</v>
      </c>
      <c r="I21" s="83" t="s">
        <v>358</v>
      </c>
    </row>
    <row r="22" spans="1:9" x14ac:dyDescent="0.25">
      <c r="A22" s="58" t="s">
        <v>340</v>
      </c>
      <c r="B22" s="59" t="s">
        <v>122</v>
      </c>
      <c r="C22" s="56">
        <v>17000000</v>
      </c>
      <c r="D22" s="84"/>
      <c r="E22" s="84"/>
      <c r="F22" s="85">
        <f t="shared" si="0"/>
        <v>0</v>
      </c>
      <c r="G22" s="86">
        <v>0</v>
      </c>
      <c r="H22" s="88" t="s">
        <v>28</v>
      </c>
      <c r="I22" s="83" t="s">
        <v>358</v>
      </c>
    </row>
    <row r="23" spans="1:9" ht="25.5" x14ac:dyDescent="0.25">
      <c r="A23" s="58" t="s">
        <v>342</v>
      </c>
      <c r="B23" s="59" t="s">
        <v>35</v>
      </c>
      <c r="C23" s="56">
        <v>18000000</v>
      </c>
      <c r="D23" s="84"/>
      <c r="E23" s="84"/>
      <c r="F23" s="85">
        <f t="shared" si="0"/>
        <v>0</v>
      </c>
      <c r="G23" s="86">
        <v>0</v>
      </c>
      <c r="H23" s="88" t="s">
        <v>28</v>
      </c>
      <c r="I23" s="83" t="s">
        <v>358</v>
      </c>
    </row>
    <row r="24" spans="1:9" x14ac:dyDescent="0.25">
      <c r="A24" s="58" t="s">
        <v>343</v>
      </c>
      <c r="B24" s="59" t="s">
        <v>96</v>
      </c>
      <c r="C24" s="56">
        <v>1500000</v>
      </c>
      <c r="D24" s="82" t="s">
        <v>357</v>
      </c>
      <c r="E24" s="82" t="s">
        <v>364</v>
      </c>
      <c r="F24" s="85">
        <f t="shared" si="0"/>
        <v>6.2449999999999997E-3</v>
      </c>
      <c r="G24" s="86">
        <v>9367.5</v>
      </c>
      <c r="H24" s="88" t="s">
        <v>28</v>
      </c>
      <c r="I24" s="83" t="s">
        <v>298</v>
      </c>
    </row>
    <row r="25" spans="1:9" x14ac:dyDescent="0.25">
      <c r="A25" s="58" t="s">
        <v>344</v>
      </c>
      <c r="B25" s="59" t="s">
        <v>100</v>
      </c>
      <c r="C25" s="56">
        <v>500000</v>
      </c>
      <c r="D25" s="84"/>
      <c r="E25" s="84"/>
      <c r="F25" s="85">
        <f t="shared" si="0"/>
        <v>0</v>
      </c>
      <c r="G25" s="86">
        <v>0</v>
      </c>
      <c r="H25" s="88" t="s">
        <v>28</v>
      </c>
      <c r="I25" s="83" t="s">
        <v>358</v>
      </c>
    </row>
    <row r="26" spans="1:9" x14ac:dyDescent="0.25">
      <c r="A26" s="58" t="s">
        <v>345</v>
      </c>
      <c r="B26" s="59" t="s">
        <v>141</v>
      </c>
      <c r="C26" s="56">
        <v>3000000</v>
      </c>
      <c r="D26" s="82" t="s">
        <v>362</v>
      </c>
      <c r="E26" s="82" t="s">
        <v>365</v>
      </c>
      <c r="F26" s="85">
        <f t="shared" si="0"/>
        <v>2.4237500000000001E-3</v>
      </c>
      <c r="G26" s="86">
        <v>7271.25</v>
      </c>
      <c r="H26" s="88" t="s">
        <v>28</v>
      </c>
      <c r="I26" s="83" t="s">
        <v>298</v>
      </c>
    </row>
    <row r="27" spans="1:9" x14ac:dyDescent="0.25">
      <c r="A27" s="58" t="s">
        <v>347</v>
      </c>
      <c r="B27" s="59" t="s">
        <v>35</v>
      </c>
      <c r="C27" s="56">
        <v>25000000</v>
      </c>
      <c r="D27" s="84"/>
      <c r="E27" s="84"/>
      <c r="F27" s="85">
        <f t="shared" si="0"/>
        <v>0</v>
      </c>
      <c r="G27" s="86">
        <v>0</v>
      </c>
      <c r="H27" s="88" t="s">
        <v>28</v>
      </c>
      <c r="I27" s="83" t="s">
        <v>358</v>
      </c>
    </row>
    <row r="28" spans="1:9" x14ac:dyDescent="0.25">
      <c r="A28" s="58" t="s">
        <v>349</v>
      </c>
      <c r="B28" s="59" t="s">
        <v>26</v>
      </c>
      <c r="C28" s="56">
        <v>7000000</v>
      </c>
      <c r="D28" s="89"/>
      <c r="E28" s="89"/>
      <c r="F28" s="85">
        <f t="shared" si="0"/>
        <v>0</v>
      </c>
      <c r="G28" s="86">
        <v>0</v>
      </c>
      <c r="H28" s="88" t="s">
        <v>28</v>
      </c>
      <c r="I28" s="83" t="s">
        <v>358</v>
      </c>
    </row>
    <row r="29" spans="1:9" x14ac:dyDescent="0.25">
      <c r="A29" s="58" t="s">
        <v>350</v>
      </c>
      <c r="B29" s="59" t="s">
        <v>61</v>
      </c>
      <c r="C29" s="56">
        <v>3000000</v>
      </c>
      <c r="D29" s="89"/>
      <c r="E29" s="89"/>
      <c r="F29" s="85">
        <f t="shared" si="0"/>
        <v>0</v>
      </c>
      <c r="G29" s="86">
        <v>0</v>
      </c>
      <c r="H29" s="88" t="s">
        <v>28</v>
      </c>
      <c r="I29" s="83" t="s">
        <v>358</v>
      </c>
    </row>
    <row r="30" spans="1:9" x14ac:dyDescent="0.25">
      <c r="A30" s="65" t="s">
        <v>39</v>
      </c>
      <c r="B30" s="9"/>
      <c r="C30" s="51">
        <f>SUM(C12:C29)</f>
        <v>105040000</v>
      </c>
      <c r="D30" s="90"/>
      <c r="E30" s="90"/>
      <c r="F30" s="91">
        <f t="shared" si="0"/>
        <v>2.5103531987814165E-4</v>
      </c>
      <c r="G30" s="92">
        <f>SUM(G12:G29)</f>
        <v>26368.75</v>
      </c>
      <c r="H30" s="93"/>
      <c r="I30" s="83"/>
    </row>
    <row r="31" spans="1:9" x14ac:dyDescent="0.25">
      <c r="A31" s="10" t="s">
        <v>40</v>
      </c>
      <c r="B31" s="9"/>
      <c r="C31" s="51"/>
      <c r="D31" s="94"/>
      <c r="E31" s="94"/>
      <c r="F31" s="95"/>
      <c r="G31" s="96"/>
      <c r="H31" s="97"/>
      <c r="I31" s="83"/>
    </row>
    <row r="32" spans="1:9" x14ac:dyDescent="0.25">
      <c r="A32" s="66" t="s">
        <v>41</v>
      </c>
      <c r="B32" s="59" t="s">
        <v>42</v>
      </c>
      <c r="C32" s="56">
        <v>98780177</v>
      </c>
      <c r="D32" s="84"/>
      <c r="E32" s="84"/>
      <c r="F32" s="85">
        <f t="shared" si="0"/>
        <v>0.72509198287830556</v>
      </c>
      <c r="G32" s="86">
        <v>71624714.409999996</v>
      </c>
      <c r="H32" s="87" t="s">
        <v>27</v>
      </c>
      <c r="I32" s="98" t="s">
        <v>378</v>
      </c>
    </row>
    <row r="33" spans="1:9" x14ac:dyDescent="0.25">
      <c r="A33" s="58" t="s">
        <v>69</v>
      </c>
      <c r="B33" s="59" t="s">
        <v>42</v>
      </c>
      <c r="C33" s="56">
        <v>25000000</v>
      </c>
      <c r="D33" s="82"/>
      <c r="E33" s="84"/>
      <c r="F33" s="85">
        <f t="shared" si="0"/>
        <v>1</v>
      </c>
      <c r="G33" s="86">
        <v>25000000</v>
      </c>
      <c r="H33" s="88" t="s">
        <v>28</v>
      </c>
      <c r="I33" s="99" t="s">
        <v>359</v>
      </c>
    </row>
    <row r="34" spans="1:9" x14ac:dyDescent="0.25">
      <c r="A34" s="58" t="s">
        <v>313</v>
      </c>
      <c r="B34" s="59" t="s">
        <v>112</v>
      </c>
      <c r="C34" s="56">
        <v>4000000</v>
      </c>
      <c r="D34" s="82" t="s">
        <v>362</v>
      </c>
      <c r="E34" s="82" t="s">
        <v>366</v>
      </c>
      <c r="F34" s="60">
        <f t="shared" si="0"/>
        <v>0.19727518999999999</v>
      </c>
      <c r="G34" s="61">
        <v>789100.76</v>
      </c>
      <c r="H34" s="63" t="s">
        <v>28</v>
      </c>
      <c r="I34" s="83" t="s">
        <v>298</v>
      </c>
    </row>
    <row r="35" spans="1:9" x14ac:dyDescent="0.25">
      <c r="A35" s="64" t="s">
        <v>314</v>
      </c>
      <c r="B35" s="59" t="s">
        <v>184</v>
      </c>
      <c r="C35" s="56">
        <v>4000000</v>
      </c>
      <c r="D35" s="82" t="s">
        <v>362</v>
      </c>
      <c r="E35" s="82" t="s">
        <v>367</v>
      </c>
      <c r="F35" s="60">
        <f t="shared" si="0"/>
        <v>0.13737268750000001</v>
      </c>
      <c r="G35" s="61">
        <v>549490.75</v>
      </c>
      <c r="H35" s="63" t="s">
        <v>28</v>
      </c>
      <c r="I35" s="83" t="s">
        <v>298</v>
      </c>
    </row>
    <row r="36" spans="1:9" x14ac:dyDescent="0.25">
      <c r="A36" s="64" t="s">
        <v>315</v>
      </c>
      <c r="B36" s="59" t="s">
        <v>35</v>
      </c>
      <c r="C36" s="56">
        <v>3000000</v>
      </c>
      <c r="D36" s="82" t="s">
        <v>362</v>
      </c>
      <c r="E36" s="82" t="s">
        <v>368</v>
      </c>
      <c r="F36" s="60">
        <f t="shared" si="0"/>
        <v>0.10976909</v>
      </c>
      <c r="G36" s="61">
        <v>329307.27</v>
      </c>
      <c r="H36" s="63" t="s">
        <v>28</v>
      </c>
      <c r="I36" s="83" t="s">
        <v>298</v>
      </c>
    </row>
    <row r="37" spans="1:9" x14ac:dyDescent="0.25">
      <c r="A37" s="64" t="s">
        <v>316</v>
      </c>
      <c r="B37" s="59" t="s">
        <v>119</v>
      </c>
      <c r="C37" s="56">
        <v>2000000</v>
      </c>
      <c r="D37" s="82" t="s">
        <v>357</v>
      </c>
      <c r="E37" s="82" t="s">
        <v>369</v>
      </c>
      <c r="F37" s="60">
        <f t="shared" si="0"/>
        <v>2.225E-3</v>
      </c>
      <c r="G37" s="61">
        <v>4450</v>
      </c>
      <c r="H37" s="63" t="s">
        <v>28</v>
      </c>
      <c r="I37" s="83" t="s">
        <v>298</v>
      </c>
    </row>
    <row r="38" spans="1:9" x14ac:dyDescent="0.25">
      <c r="A38" s="64" t="s">
        <v>317</v>
      </c>
      <c r="B38" s="59" t="s">
        <v>63</v>
      </c>
      <c r="C38" s="56">
        <v>4000000</v>
      </c>
      <c r="D38" s="82" t="s">
        <v>362</v>
      </c>
      <c r="E38" s="82" t="s">
        <v>370</v>
      </c>
      <c r="F38" s="60">
        <f t="shared" si="0"/>
        <v>8.4500000000000005E-4</v>
      </c>
      <c r="G38" s="61">
        <v>3380</v>
      </c>
      <c r="H38" s="62" t="s">
        <v>27</v>
      </c>
      <c r="I38" s="83" t="s">
        <v>298</v>
      </c>
    </row>
    <row r="39" spans="1:9" x14ac:dyDescent="0.25">
      <c r="A39" s="64" t="s">
        <v>318</v>
      </c>
      <c r="B39" s="59" t="s">
        <v>273</v>
      </c>
      <c r="C39" s="56">
        <v>4000000</v>
      </c>
      <c r="D39" s="82" t="s">
        <v>362</v>
      </c>
      <c r="E39" s="82" t="s">
        <v>371</v>
      </c>
      <c r="F39" s="60">
        <f t="shared" si="0"/>
        <v>0.21132189749999999</v>
      </c>
      <c r="G39" s="61">
        <v>845287.59</v>
      </c>
      <c r="H39" s="63" t="s">
        <v>28</v>
      </c>
      <c r="I39" s="83" t="s">
        <v>298</v>
      </c>
    </row>
    <row r="40" spans="1:9" x14ac:dyDescent="0.25">
      <c r="A40" s="64" t="s">
        <v>319</v>
      </c>
      <c r="B40" s="59" t="s">
        <v>96</v>
      </c>
      <c r="C40" s="56">
        <v>4000000</v>
      </c>
      <c r="D40" s="82" t="s">
        <v>362</v>
      </c>
      <c r="E40" s="82" t="s">
        <v>367</v>
      </c>
      <c r="F40" s="60">
        <f t="shared" si="0"/>
        <v>0</v>
      </c>
      <c r="G40" s="61">
        <v>0</v>
      </c>
      <c r="H40" s="63" t="s">
        <v>28</v>
      </c>
      <c r="I40" s="83" t="s">
        <v>31</v>
      </c>
    </row>
    <row r="41" spans="1:9" x14ac:dyDescent="0.25">
      <c r="A41" s="64" t="s">
        <v>320</v>
      </c>
      <c r="B41" s="59" t="s">
        <v>30</v>
      </c>
      <c r="C41" s="56">
        <v>4000000</v>
      </c>
      <c r="D41" s="82" t="s">
        <v>362</v>
      </c>
      <c r="E41" s="82" t="s">
        <v>372</v>
      </c>
      <c r="F41" s="60">
        <f t="shared" si="0"/>
        <v>9.3749999999999997E-4</v>
      </c>
      <c r="G41" s="61">
        <v>3750</v>
      </c>
      <c r="H41" s="63" t="s">
        <v>28</v>
      </c>
      <c r="I41" s="83" t="s">
        <v>298</v>
      </c>
    </row>
    <row r="42" spans="1:9" x14ac:dyDescent="0.25">
      <c r="A42" s="64" t="s">
        <v>321</v>
      </c>
      <c r="B42" s="59" t="s">
        <v>53</v>
      </c>
      <c r="C42" s="56">
        <v>4000000</v>
      </c>
      <c r="D42" s="82" t="s">
        <v>362</v>
      </c>
      <c r="E42" s="82" t="s">
        <v>373</v>
      </c>
      <c r="F42" s="60">
        <f t="shared" si="0"/>
        <v>0.15620506249999999</v>
      </c>
      <c r="G42" s="61">
        <v>624820.25</v>
      </c>
      <c r="H42" s="63" t="s">
        <v>28</v>
      </c>
      <c r="I42" s="83" t="s">
        <v>298</v>
      </c>
    </row>
    <row r="43" spans="1:9" x14ac:dyDescent="0.25">
      <c r="A43" s="64" t="s">
        <v>322</v>
      </c>
      <c r="B43" s="59" t="s">
        <v>38</v>
      </c>
      <c r="C43" s="56">
        <v>8000000</v>
      </c>
      <c r="D43" s="82" t="s">
        <v>362</v>
      </c>
      <c r="E43" s="82" t="s">
        <v>374</v>
      </c>
      <c r="F43" s="60">
        <f t="shared" si="0"/>
        <v>0</v>
      </c>
      <c r="G43" s="61">
        <v>0</v>
      </c>
      <c r="H43" s="63" t="s">
        <v>28</v>
      </c>
      <c r="I43" s="83" t="s">
        <v>31</v>
      </c>
    </row>
    <row r="44" spans="1:9" x14ac:dyDescent="0.25">
      <c r="A44" s="64" t="s">
        <v>323</v>
      </c>
      <c r="B44" s="81" t="s">
        <v>33</v>
      </c>
      <c r="C44" s="56">
        <v>3000000</v>
      </c>
      <c r="D44" s="82" t="s">
        <v>362</v>
      </c>
      <c r="E44" s="82" t="s">
        <v>375</v>
      </c>
      <c r="F44" s="60">
        <f t="shared" si="0"/>
        <v>1.1266666666666667E-3</v>
      </c>
      <c r="G44" s="61">
        <v>3380</v>
      </c>
      <c r="H44" s="63" t="s">
        <v>28</v>
      </c>
      <c r="I44" s="83" t="s">
        <v>298</v>
      </c>
    </row>
    <row r="45" spans="1:9" x14ac:dyDescent="0.25">
      <c r="A45" s="64" t="s">
        <v>324</v>
      </c>
      <c r="B45" s="59" t="s">
        <v>48</v>
      </c>
      <c r="C45" s="56">
        <v>4000000</v>
      </c>
      <c r="D45" s="82"/>
      <c r="E45" s="84"/>
      <c r="F45" s="85">
        <f t="shared" si="0"/>
        <v>0.25265403250000001</v>
      </c>
      <c r="G45" s="86">
        <v>1010616.13</v>
      </c>
      <c r="H45" s="88" t="s">
        <v>28</v>
      </c>
      <c r="I45" s="83" t="s">
        <v>298</v>
      </c>
    </row>
    <row r="46" spans="1:9" x14ac:dyDescent="0.25">
      <c r="A46" s="64" t="s">
        <v>325</v>
      </c>
      <c r="B46" s="59" t="s">
        <v>273</v>
      </c>
      <c r="C46" s="56">
        <v>8000000</v>
      </c>
      <c r="D46" s="82"/>
      <c r="E46" s="84"/>
      <c r="F46" s="85">
        <f t="shared" si="0"/>
        <v>0</v>
      </c>
      <c r="G46" s="86">
        <v>0</v>
      </c>
      <c r="H46" s="88" t="s">
        <v>28</v>
      </c>
      <c r="I46" s="83" t="s">
        <v>358</v>
      </c>
    </row>
    <row r="47" spans="1:9" x14ac:dyDescent="0.25">
      <c r="A47" s="64" t="s">
        <v>326</v>
      </c>
      <c r="B47" s="59" t="s">
        <v>58</v>
      </c>
      <c r="C47" s="56">
        <v>4000000</v>
      </c>
      <c r="D47" s="82" t="s">
        <v>362</v>
      </c>
      <c r="E47" s="82" t="s">
        <v>376</v>
      </c>
      <c r="F47" s="85">
        <f t="shared" si="0"/>
        <v>1.2999999999999999E-3</v>
      </c>
      <c r="G47" s="86">
        <v>5200</v>
      </c>
      <c r="H47" s="88" t="s">
        <v>28</v>
      </c>
      <c r="I47" s="83" t="s">
        <v>298</v>
      </c>
    </row>
    <row r="48" spans="1:9" x14ac:dyDescent="0.25">
      <c r="A48" s="64" t="s">
        <v>327</v>
      </c>
      <c r="B48" s="59" t="s">
        <v>81</v>
      </c>
      <c r="C48" s="56">
        <v>30000000</v>
      </c>
      <c r="D48" s="82"/>
      <c r="E48" s="84"/>
      <c r="F48" s="85">
        <f t="shared" si="0"/>
        <v>0</v>
      </c>
      <c r="G48" s="86">
        <v>0</v>
      </c>
      <c r="H48" s="88" t="s">
        <v>28</v>
      </c>
      <c r="I48" s="83" t="s">
        <v>358</v>
      </c>
    </row>
    <row r="49" spans="1:9" x14ac:dyDescent="0.25">
      <c r="A49" s="64" t="s">
        <v>334</v>
      </c>
      <c r="B49" s="59" t="s">
        <v>35</v>
      </c>
      <c r="C49" s="56">
        <v>1000000</v>
      </c>
      <c r="D49" s="82"/>
      <c r="E49" s="84"/>
      <c r="F49" s="85">
        <f t="shared" si="0"/>
        <v>0</v>
      </c>
      <c r="G49" s="86">
        <v>0</v>
      </c>
      <c r="H49" s="88" t="s">
        <v>28</v>
      </c>
      <c r="I49" s="83" t="s">
        <v>358</v>
      </c>
    </row>
    <row r="50" spans="1:9" x14ac:dyDescent="0.25">
      <c r="A50" s="64" t="s">
        <v>335</v>
      </c>
      <c r="B50" s="59" t="s">
        <v>44</v>
      </c>
      <c r="C50" s="56">
        <v>570000</v>
      </c>
      <c r="D50" s="82" t="s">
        <v>363</v>
      </c>
      <c r="E50" s="82" t="s">
        <v>377</v>
      </c>
      <c r="F50" s="85">
        <f t="shared" si="0"/>
        <v>0</v>
      </c>
      <c r="G50" s="86">
        <v>0</v>
      </c>
      <c r="H50" s="88" t="s">
        <v>28</v>
      </c>
      <c r="I50" s="83" t="s">
        <v>31</v>
      </c>
    </row>
    <row r="51" spans="1:9" x14ac:dyDescent="0.25">
      <c r="A51" s="58" t="s">
        <v>341</v>
      </c>
      <c r="B51" s="59" t="s">
        <v>90</v>
      </c>
      <c r="C51" s="56">
        <v>2000000</v>
      </c>
      <c r="D51" s="89"/>
      <c r="E51" s="89"/>
      <c r="F51" s="85">
        <f t="shared" si="0"/>
        <v>0</v>
      </c>
      <c r="G51" s="86">
        <v>0</v>
      </c>
      <c r="H51" s="88" t="s">
        <v>28</v>
      </c>
      <c r="I51" s="83" t="s">
        <v>358</v>
      </c>
    </row>
    <row r="52" spans="1:9" x14ac:dyDescent="0.25">
      <c r="A52" s="58" t="s">
        <v>346</v>
      </c>
      <c r="B52" s="59" t="s">
        <v>63</v>
      </c>
      <c r="C52" s="56">
        <v>25000000</v>
      </c>
      <c r="D52" s="84"/>
      <c r="E52" s="84"/>
      <c r="F52" s="85">
        <f t="shared" si="0"/>
        <v>0</v>
      </c>
      <c r="G52" s="86">
        <v>0</v>
      </c>
      <c r="H52" s="88" t="s">
        <v>28</v>
      </c>
      <c r="I52" s="83" t="s">
        <v>358</v>
      </c>
    </row>
    <row r="53" spans="1:9" x14ac:dyDescent="0.25">
      <c r="A53" s="11" t="s">
        <v>71</v>
      </c>
      <c r="B53" s="59"/>
      <c r="C53" s="51">
        <f>SUM(C32:C52)</f>
        <v>242350177</v>
      </c>
      <c r="D53" s="100"/>
      <c r="E53" s="100"/>
      <c r="F53" s="91">
        <f t="shared" si="0"/>
        <v>0.41590024157481842</v>
      </c>
      <c r="G53" s="101">
        <f>SUM(G32:G52)</f>
        <v>100793497.16</v>
      </c>
      <c r="H53" s="102"/>
      <c r="I53" s="83"/>
    </row>
    <row r="54" spans="1:9" x14ac:dyDescent="0.25">
      <c r="A54" s="10" t="s">
        <v>72</v>
      </c>
      <c r="B54" s="9"/>
      <c r="C54" s="51"/>
      <c r="D54" s="94"/>
      <c r="E54" s="94"/>
      <c r="F54" s="95"/>
      <c r="G54" s="96"/>
      <c r="H54" s="97"/>
      <c r="I54" s="83"/>
    </row>
    <row r="55" spans="1:9" x14ac:dyDescent="0.25">
      <c r="A55" s="64" t="s">
        <v>348</v>
      </c>
      <c r="B55" s="59" t="s">
        <v>63</v>
      </c>
      <c r="C55" s="56">
        <v>10000000</v>
      </c>
      <c r="D55" s="82"/>
      <c r="E55" s="84"/>
      <c r="F55" s="85">
        <f t="shared" ref="F55" si="1">G55/C55</f>
        <v>0</v>
      </c>
      <c r="G55" s="86">
        <v>0</v>
      </c>
      <c r="H55" s="87" t="s">
        <v>27</v>
      </c>
      <c r="I55" s="83" t="s">
        <v>358</v>
      </c>
    </row>
    <row r="56" spans="1:9" x14ac:dyDescent="0.25">
      <c r="A56" s="11" t="s">
        <v>75</v>
      </c>
      <c r="B56" s="53"/>
      <c r="C56" s="51">
        <f>SUM(C55)</f>
        <v>10000000</v>
      </c>
      <c r="D56" s="90"/>
      <c r="E56" s="90"/>
      <c r="F56" s="91">
        <f t="shared" si="0"/>
        <v>0</v>
      </c>
      <c r="G56" s="92">
        <f>SUM(G55)</f>
        <v>0</v>
      </c>
      <c r="H56" s="88"/>
      <c r="I56" s="83"/>
    </row>
    <row r="57" spans="1:9" x14ac:dyDescent="0.25">
      <c r="A57" s="67" t="s">
        <v>76</v>
      </c>
      <c r="B57" s="62"/>
      <c r="C57" s="51">
        <f>C30+C53+C56</f>
        <v>357390177</v>
      </c>
      <c r="D57" s="103"/>
      <c r="E57" s="103"/>
      <c r="F57" s="91">
        <f t="shared" si="0"/>
        <v>0.28210027135133037</v>
      </c>
      <c r="G57" s="101">
        <f>G30+G53+G56</f>
        <v>100819865.91</v>
      </c>
      <c r="H57" s="104"/>
      <c r="I57" s="83"/>
    </row>
    <row r="58" spans="1:9" ht="12" customHeight="1" x14ac:dyDescent="0.25">
      <c r="A58" s="12" t="s">
        <v>77</v>
      </c>
      <c r="B58" s="13"/>
      <c r="C58" s="68"/>
      <c r="D58" s="105"/>
      <c r="E58" s="105"/>
      <c r="F58" s="106"/>
      <c r="G58" s="107"/>
      <c r="H58" s="108"/>
      <c r="I58" s="109"/>
    </row>
    <row r="59" spans="1:9" x14ac:dyDescent="0.25">
      <c r="A59" s="69" t="s">
        <v>25</v>
      </c>
      <c r="B59" s="53"/>
      <c r="C59" s="51"/>
      <c r="D59" s="94"/>
      <c r="E59" s="94"/>
      <c r="F59" s="95"/>
      <c r="G59" s="96"/>
      <c r="H59" s="97"/>
      <c r="I59" s="83"/>
    </row>
    <row r="60" spans="1:9" x14ac:dyDescent="0.25">
      <c r="A60" s="70" t="s">
        <v>78</v>
      </c>
      <c r="B60" s="62" t="s">
        <v>35</v>
      </c>
      <c r="C60" s="56">
        <v>500000</v>
      </c>
      <c r="D60" s="94"/>
      <c r="E60" s="94"/>
      <c r="F60" s="85">
        <f t="shared" ref="F60:F129" si="2">G60/C60</f>
        <v>0</v>
      </c>
      <c r="G60" s="86">
        <v>0</v>
      </c>
      <c r="H60" s="87" t="s">
        <v>27</v>
      </c>
      <c r="I60" s="83" t="s">
        <v>79</v>
      </c>
    </row>
    <row r="61" spans="1:9" x14ac:dyDescent="0.25">
      <c r="A61" s="70" t="s">
        <v>80</v>
      </c>
      <c r="B61" s="62" t="s">
        <v>81</v>
      </c>
      <c r="C61" s="56">
        <v>500000</v>
      </c>
      <c r="D61" s="94">
        <v>43556</v>
      </c>
      <c r="E61" s="94">
        <v>44196</v>
      </c>
      <c r="F61" s="85">
        <f t="shared" si="2"/>
        <v>0.3503616</v>
      </c>
      <c r="G61" s="86">
        <v>175180.79999999999</v>
      </c>
      <c r="H61" s="88" t="s">
        <v>28</v>
      </c>
      <c r="I61" s="99" t="s">
        <v>65</v>
      </c>
    </row>
    <row r="62" spans="1:9" x14ac:dyDescent="0.25">
      <c r="A62" s="70" t="s">
        <v>82</v>
      </c>
      <c r="B62" s="62" t="s">
        <v>48</v>
      </c>
      <c r="C62" s="56">
        <v>1000000</v>
      </c>
      <c r="D62" s="94">
        <v>43689</v>
      </c>
      <c r="E62" s="94">
        <v>44165</v>
      </c>
      <c r="F62" s="85">
        <f t="shared" si="2"/>
        <v>0.39384400000000003</v>
      </c>
      <c r="G62" s="86">
        <v>393844</v>
      </c>
      <c r="H62" s="88" t="s">
        <v>28</v>
      </c>
      <c r="I62" s="99" t="s">
        <v>65</v>
      </c>
    </row>
    <row r="63" spans="1:9" ht="25.5" x14ac:dyDescent="0.25">
      <c r="A63" s="70" t="s">
        <v>94</v>
      </c>
      <c r="B63" s="62" t="s">
        <v>36</v>
      </c>
      <c r="C63" s="56">
        <v>11000000</v>
      </c>
      <c r="D63" s="94"/>
      <c r="E63" s="94"/>
      <c r="F63" s="85">
        <f t="shared" si="2"/>
        <v>0.9979831818181818</v>
      </c>
      <c r="G63" s="86">
        <v>10977815</v>
      </c>
      <c r="H63" s="88" t="s">
        <v>28</v>
      </c>
      <c r="I63" s="99" t="s">
        <v>65</v>
      </c>
    </row>
    <row r="64" spans="1:9" x14ac:dyDescent="0.25">
      <c r="A64" s="70" t="s">
        <v>83</v>
      </c>
      <c r="B64" s="62" t="s">
        <v>44</v>
      </c>
      <c r="C64" s="56">
        <v>578571.43000000005</v>
      </c>
      <c r="D64" s="94">
        <v>43435</v>
      </c>
      <c r="E64" s="94">
        <v>44166</v>
      </c>
      <c r="F64" s="85">
        <f t="shared" si="2"/>
        <v>0.5084664481272434</v>
      </c>
      <c r="G64" s="86">
        <v>294184.16000000003</v>
      </c>
      <c r="H64" s="88" t="s">
        <v>28</v>
      </c>
      <c r="I64" s="99" t="s">
        <v>84</v>
      </c>
    </row>
    <row r="65" spans="1:9" x14ac:dyDescent="0.25">
      <c r="A65" s="66" t="s">
        <v>85</v>
      </c>
      <c r="B65" s="62" t="s">
        <v>36</v>
      </c>
      <c r="C65" s="56">
        <v>1000000</v>
      </c>
      <c r="D65" s="94">
        <v>43651</v>
      </c>
      <c r="E65" s="94">
        <v>43829</v>
      </c>
      <c r="F65" s="85">
        <f t="shared" si="2"/>
        <v>0.86430707000000007</v>
      </c>
      <c r="G65" s="86">
        <v>864307.07000000007</v>
      </c>
      <c r="H65" s="88" t="s">
        <v>28</v>
      </c>
      <c r="I65" s="83" t="s">
        <v>65</v>
      </c>
    </row>
    <row r="66" spans="1:9" x14ac:dyDescent="0.25">
      <c r="A66" s="70" t="s">
        <v>86</v>
      </c>
      <c r="B66" s="62" t="s">
        <v>44</v>
      </c>
      <c r="C66" s="56">
        <v>500000</v>
      </c>
      <c r="D66" s="94">
        <v>43781</v>
      </c>
      <c r="E66" s="94">
        <v>44147</v>
      </c>
      <c r="F66" s="85">
        <f t="shared" si="2"/>
        <v>0.95784387999999998</v>
      </c>
      <c r="G66" s="86">
        <v>478921.94</v>
      </c>
      <c r="H66" s="88" t="s">
        <v>28</v>
      </c>
      <c r="I66" s="99" t="s">
        <v>87</v>
      </c>
    </row>
    <row r="67" spans="1:9" x14ac:dyDescent="0.25">
      <c r="A67" s="70" t="s">
        <v>88</v>
      </c>
      <c r="B67" s="62" t="s">
        <v>53</v>
      </c>
      <c r="C67" s="56">
        <v>1000000</v>
      </c>
      <c r="D67" s="94">
        <v>43101</v>
      </c>
      <c r="E67" s="94">
        <v>43281</v>
      </c>
      <c r="F67" s="85">
        <f t="shared" si="2"/>
        <v>0.65908199999999995</v>
      </c>
      <c r="G67" s="86">
        <v>659082</v>
      </c>
      <c r="H67" s="88" t="s">
        <v>28</v>
      </c>
      <c r="I67" s="99" t="s">
        <v>298</v>
      </c>
    </row>
    <row r="68" spans="1:9" x14ac:dyDescent="0.25">
      <c r="A68" s="70" t="s">
        <v>89</v>
      </c>
      <c r="B68" s="62" t="s">
        <v>90</v>
      </c>
      <c r="C68" s="56">
        <v>600000</v>
      </c>
      <c r="D68" s="94">
        <v>43101</v>
      </c>
      <c r="E68" s="94">
        <v>43176</v>
      </c>
      <c r="F68" s="85">
        <f t="shared" si="2"/>
        <v>0.50383461666666673</v>
      </c>
      <c r="G68" s="86">
        <v>302300.77</v>
      </c>
      <c r="H68" s="88" t="s">
        <v>28</v>
      </c>
      <c r="I68" s="99" t="s">
        <v>298</v>
      </c>
    </row>
    <row r="69" spans="1:9" x14ac:dyDescent="0.25">
      <c r="A69" s="70" t="s">
        <v>91</v>
      </c>
      <c r="B69" s="62" t="s">
        <v>90</v>
      </c>
      <c r="C69" s="56">
        <v>578571.43000000005</v>
      </c>
      <c r="D69" s="94"/>
      <c r="E69" s="94"/>
      <c r="F69" s="85">
        <f t="shared" si="2"/>
        <v>0.36863026575646846</v>
      </c>
      <c r="G69" s="86">
        <v>213278.94</v>
      </c>
      <c r="H69" s="87" t="s">
        <v>27</v>
      </c>
      <c r="I69" s="99" t="s">
        <v>92</v>
      </c>
    </row>
    <row r="70" spans="1:9" x14ac:dyDescent="0.25">
      <c r="A70" s="66" t="s">
        <v>93</v>
      </c>
      <c r="B70" s="62" t="s">
        <v>58</v>
      </c>
      <c r="C70" s="56">
        <v>290000</v>
      </c>
      <c r="D70" s="94">
        <v>43373</v>
      </c>
      <c r="E70" s="94">
        <v>43921</v>
      </c>
      <c r="F70" s="85">
        <f t="shared" si="2"/>
        <v>0.79650941379310336</v>
      </c>
      <c r="G70" s="86">
        <v>230987.72999999998</v>
      </c>
      <c r="H70" s="88" t="s">
        <v>28</v>
      </c>
      <c r="I70" s="83" t="s">
        <v>65</v>
      </c>
    </row>
    <row r="71" spans="1:9" x14ac:dyDescent="0.25">
      <c r="A71" s="70" t="s">
        <v>95</v>
      </c>
      <c r="B71" s="62" t="s">
        <v>96</v>
      </c>
      <c r="C71" s="56">
        <v>500000</v>
      </c>
      <c r="D71" s="94">
        <v>43601</v>
      </c>
      <c r="E71" s="94">
        <v>43921</v>
      </c>
      <c r="F71" s="85">
        <f t="shared" si="2"/>
        <v>0.76250395999999998</v>
      </c>
      <c r="G71" s="86">
        <v>381251.98</v>
      </c>
      <c r="H71" s="88" t="s">
        <v>28</v>
      </c>
      <c r="I71" s="110" t="s">
        <v>65</v>
      </c>
    </row>
    <row r="72" spans="1:9" x14ac:dyDescent="0.25">
      <c r="A72" s="70" t="s">
        <v>97</v>
      </c>
      <c r="B72" s="62" t="s">
        <v>96</v>
      </c>
      <c r="C72" s="56">
        <v>500000</v>
      </c>
      <c r="D72" s="94">
        <v>43471</v>
      </c>
      <c r="E72" s="94">
        <v>43921</v>
      </c>
      <c r="F72" s="85">
        <f t="shared" si="2"/>
        <v>0.93224456000000011</v>
      </c>
      <c r="G72" s="86">
        <v>466122.28</v>
      </c>
      <c r="H72" s="88" t="s">
        <v>28</v>
      </c>
      <c r="I72" s="99" t="s">
        <v>305</v>
      </c>
    </row>
    <row r="73" spans="1:9" x14ac:dyDescent="0.25">
      <c r="A73" s="70" t="s">
        <v>98</v>
      </c>
      <c r="B73" s="62" t="s">
        <v>96</v>
      </c>
      <c r="C73" s="56">
        <v>678571.43</v>
      </c>
      <c r="D73" s="94">
        <v>43471</v>
      </c>
      <c r="E73" s="94">
        <v>43921</v>
      </c>
      <c r="F73" s="85">
        <f t="shared" si="2"/>
        <v>0.71049557745158809</v>
      </c>
      <c r="G73" s="86">
        <v>482121.99999999994</v>
      </c>
      <c r="H73" s="88" t="s">
        <v>28</v>
      </c>
      <c r="I73" s="99" t="s">
        <v>65</v>
      </c>
    </row>
    <row r="74" spans="1:9" x14ac:dyDescent="0.25">
      <c r="A74" s="70" t="s">
        <v>99</v>
      </c>
      <c r="B74" s="62" t="s">
        <v>100</v>
      </c>
      <c r="C74" s="56">
        <v>578571.43000000005</v>
      </c>
      <c r="D74" s="94">
        <v>43471</v>
      </c>
      <c r="E74" s="94">
        <v>43921</v>
      </c>
      <c r="F74" s="85">
        <f t="shared" si="2"/>
        <v>0.91525108662900956</v>
      </c>
      <c r="G74" s="86">
        <v>529538.13</v>
      </c>
      <c r="H74" s="88" t="s">
        <v>28</v>
      </c>
      <c r="I74" s="99" t="s">
        <v>101</v>
      </c>
    </row>
    <row r="75" spans="1:9" x14ac:dyDescent="0.25">
      <c r="A75" s="66" t="s">
        <v>102</v>
      </c>
      <c r="B75" s="62" t="s">
        <v>103</v>
      </c>
      <c r="C75" s="56">
        <v>839285.7</v>
      </c>
      <c r="D75" s="94">
        <v>43936</v>
      </c>
      <c r="E75" s="94">
        <v>44058</v>
      </c>
      <c r="F75" s="85">
        <f t="shared" si="2"/>
        <v>0.86300377809368145</v>
      </c>
      <c r="G75" s="86">
        <v>724306.7300000001</v>
      </c>
      <c r="H75" s="88" t="s">
        <v>28</v>
      </c>
      <c r="I75" s="83" t="s">
        <v>65</v>
      </c>
    </row>
    <row r="76" spans="1:9" x14ac:dyDescent="0.25">
      <c r="A76" s="70" t="s">
        <v>104</v>
      </c>
      <c r="B76" s="62" t="s">
        <v>103</v>
      </c>
      <c r="C76" s="56">
        <v>839285.73</v>
      </c>
      <c r="D76" s="94">
        <v>43997</v>
      </c>
      <c r="E76" s="94">
        <v>44120</v>
      </c>
      <c r="F76" s="85">
        <f t="shared" si="2"/>
        <v>0.81424046135039141</v>
      </c>
      <c r="G76" s="86">
        <v>683380.4</v>
      </c>
      <c r="H76" s="88" t="s">
        <v>28</v>
      </c>
      <c r="I76" s="110" t="s">
        <v>65</v>
      </c>
    </row>
    <row r="77" spans="1:9" ht="25.5" x14ac:dyDescent="0.25">
      <c r="A77" s="70" t="s">
        <v>306</v>
      </c>
      <c r="B77" s="62" t="s">
        <v>35</v>
      </c>
      <c r="C77" s="56">
        <v>16478571.43</v>
      </c>
      <c r="D77" s="94">
        <v>44593</v>
      </c>
      <c r="E77" s="94">
        <v>44757</v>
      </c>
      <c r="F77" s="85">
        <f t="shared" si="2"/>
        <v>0.98551803589202269</v>
      </c>
      <c r="G77" s="86">
        <v>16239929.35</v>
      </c>
      <c r="H77" s="88" t="s">
        <v>28</v>
      </c>
      <c r="I77" s="111" t="s">
        <v>307</v>
      </c>
    </row>
    <row r="78" spans="1:9" x14ac:dyDescent="0.25">
      <c r="A78" s="70" t="s">
        <v>105</v>
      </c>
      <c r="B78" s="62" t="s">
        <v>35</v>
      </c>
      <c r="C78" s="56">
        <v>1678571.43</v>
      </c>
      <c r="D78" s="94"/>
      <c r="E78" s="94"/>
      <c r="F78" s="85">
        <f t="shared" si="2"/>
        <v>0</v>
      </c>
      <c r="G78" s="86">
        <v>0</v>
      </c>
      <c r="H78" s="88" t="s">
        <v>28</v>
      </c>
      <c r="I78" s="83" t="s">
        <v>79</v>
      </c>
    </row>
    <row r="79" spans="1:9" ht="25.5" x14ac:dyDescent="0.25">
      <c r="A79" s="70" t="s">
        <v>106</v>
      </c>
      <c r="B79" s="62" t="s">
        <v>30</v>
      </c>
      <c r="C79" s="56">
        <v>500000</v>
      </c>
      <c r="D79" s="94">
        <v>44013</v>
      </c>
      <c r="E79" s="94">
        <v>44109</v>
      </c>
      <c r="F79" s="85">
        <f t="shared" si="2"/>
        <v>5.94E-3</v>
      </c>
      <c r="G79" s="86">
        <v>2970</v>
      </c>
      <c r="H79" s="88" t="s">
        <v>28</v>
      </c>
      <c r="I79" s="99" t="s">
        <v>107</v>
      </c>
    </row>
    <row r="80" spans="1:9" x14ac:dyDescent="0.25">
      <c r="A80" s="70" t="s">
        <v>108</v>
      </c>
      <c r="B80" s="62" t="s">
        <v>30</v>
      </c>
      <c r="C80" s="56">
        <v>459855</v>
      </c>
      <c r="D80" s="94">
        <v>44621</v>
      </c>
      <c r="E80" s="94">
        <v>44711</v>
      </c>
      <c r="F80" s="85">
        <f t="shared" si="2"/>
        <v>0.90956062237009494</v>
      </c>
      <c r="G80" s="86">
        <v>418266</v>
      </c>
      <c r="H80" s="88" t="s">
        <v>28</v>
      </c>
      <c r="I80" s="83" t="s">
        <v>109</v>
      </c>
    </row>
    <row r="81" spans="1:9" x14ac:dyDescent="0.25">
      <c r="A81" s="70" t="s">
        <v>110</v>
      </c>
      <c r="B81" s="62" t="s">
        <v>63</v>
      </c>
      <c r="C81" s="56">
        <v>600000</v>
      </c>
      <c r="D81" s="94"/>
      <c r="E81" s="94"/>
      <c r="F81" s="85">
        <f t="shared" si="2"/>
        <v>0.81842499999999996</v>
      </c>
      <c r="G81" s="86">
        <v>491055</v>
      </c>
      <c r="H81" s="88" t="s">
        <v>28</v>
      </c>
      <c r="I81" s="99" t="s">
        <v>107</v>
      </c>
    </row>
    <row r="82" spans="1:9" ht="25.5" x14ac:dyDescent="0.25">
      <c r="A82" s="66" t="s">
        <v>111</v>
      </c>
      <c r="B82" s="62" t="s">
        <v>112</v>
      </c>
      <c r="C82" s="56">
        <v>1678571.43</v>
      </c>
      <c r="D82" s="94">
        <v>44013</v>
      </c>
      <c r="E82" s="94">
        <v>44185</v>
      </c>
      <c r="F82" s="85">
        <f t="shared" si="2"/>
        <v>0.7070705653556848</v>
      </c>
      <c r="G82" s="86">
        <v>1186868.4500000002</v>
      </c>
      <c r="H82" s="88" t="s">
        <v>28</v>
      </c>
      <c r="I82" s="83" t="s">
        <v>113</v>
      </c>
    </row>
    <row r="83" spans="1:9" x14ac:dyDescent="0.25">
      <c r="A83" s="70" t="s">
        <v>114</v>
      </c>
      <c r="B83" s="62" t="s">
        <v>70</v>
      </c>
      <c r="C83" s="56">
        <v>2478571.4300000002</v>
      </c>
      <c r="D83" s="94">
        <v>44105</v>
      </c>
      <c r="E83" s="94">
        <v>44285</v>
      </c>
      <c r="F83" s="85">
        <f t="shared" si="2"/>
        <v>0.83665972862440352</v>
      </c>
      <c r="G83" s="86">
        <v>2073720.9</v>
      </c>
      <c r="H83" s="88" t="s">
        <v>28</v>
      </c>
      <c r="I83" s="83" t="s">
        <v>115</v>
      </c>
    </row>
    <row r="84" spans="1:9" x14ac:dyDescent="0.25">
      <c r="A84" s="70" t="s">
        <v>116</v>
      </c>
      <c r="B84" s="62" t="s">
        <v>90</v>
      </c>
      <c r="C84" s="56">
        <v>1678571.43</v>
      </c>
      <c r="D84" s="94">
        <v>44105</v>
      </c>
      <c r="E84" s="94">
        <v>44226</v>
      </c>
      <c r="F84" s="85">
        <f t="shared" si="2"/>
        <v>0.36842697840984939</v>
      </c>
      <c r="G84" s="86">
        <v>618431</v>
      </c>
      <c r="H84" s="88" t="s">
        <v>28</v>
      </c>
      <c r="I84" s="83" t="s">
        <v>117</v>
      </c>
    </row>
    <row r="85" spans="1:9" x14ac:dyDescent="0.25">
      <c r="A85" s="70" t="s">
        <v>118</v>
      </c>
      <c r="B85" s="62" t="s">
        <v>119</v>
      </c>
      <c r="C85" s="56">
        <v>3878571.43</v>
      </c>
      <c r="D85" s="94">
        <v>44105</v>
      </c>
      <c r="E85" s="94">
        <v>44344</v>
      </c>
      <c r="F85" s="85">
        <f t="shared" si="2"/>
        <v>0.90140200666615033</v>
      </c>
      <c r="G85" s="86">
        <v>3496152.0700000003</v>
      </c>
      <c r="H85" s="88" t="s">
        <v>28</v>
      </c>
      <c r="I85" s="83" t="s">
        <v>120</v>
      </c>
    </row>
    <row r="86" spans="1:9" x14ac:dyDescent="0.25">
      <c r="A86" s="70" t="s">
        <v>121</v>
      </c>
      <c r="B86" s="62" t="s">
        <v>122</v>
      </c>
      <c r="C86" s="56">
        <v>2080000</v>
      </c>
      <c r="D86" s="94">
        <v>44115</v>
      </c>
      <c r="E86" s="94">
        <v>44301</v>
      </c>
      <c r="F86" s="85">
        <f t="shared" si="2"/>
        <v>0.90158471634615378</v>
      </c>
      <c r="G86" s="86">
        <v>1875296.21</v>
      </c>
      <c r="H86" s="88" t="s">
        <v>28</v>
      </c>
      <c r="I86" s="112" t="s">
        <v>120</v>
      </c>
    </row>
    <row r="87" spans="1:9" ht="25.5" x14ac:dyDescent="0.25">
      <c r="A87" s="70" t="s">
        <v>123</v>
      </c>
      <c r="B87" s="62" t="s">
        <v>70</v>
      </c>
      <c r="C87" s="56">
        <v>11700000</v>
      </c>
      <c r="D87" s="94">
        <v>44593</v>
      </c>
      <c r="E87" s="113">
        <v>44757</v>
      </c>
      <c r="F87" s="85">
        <f t="shared" si="2"/>
        <v>0.61274061623931619</v>
      </c>
      <c r="G87" s="86">
        <v>7169065.21</v>
      </c>
      <c r="H87" s="88" t="s">
        <v>28</v>
      </c>
      <c r="I87" s="99" t="s">
        <v>307</v>
      </c>
    </row>
    <row r="88" spans="1:9" x14ac:dyDescent="0.25">
      <c r="A88" s="70" t="s">
        <v>124</v>
      </c>
      <c r="B88" s="62" t="s">
        <v>35</v>
      </c>
      <c r="C88" s="56">
        <v>700000</v>
      </c>
      <c r="D88" s="94"/>
      <c r="E88" s="94"/>
      <c r="F88" s="85">
        <f t="shared" si="2"/>
        <v>0.87222592857142855</v>
      </c>
      <c r="G88" s="86">
        <v>610558.15</v>
      </c>
      <c r="H88" s="88" t="s">
        <v>28</v>
      </c>
      <c r="I88" s="83" t="s">
        <v>65</v>
      </c>
    </row>
    <row r="89" spans="1:9" ht="25.5" x14ac:dyDescent="0.25">
      <c r="A89" s="70" t="s">
        <v>125</v>
      </c>
      <c r="B89" s="62" t="s">
        <v>36</v>
      </c>
      <c r="C89" s="56">
        <v>500000</v>
      </c>
      <c r="D89" s="94">
        <v>44663</v>
      </c>
      <c r="E89" s="94">
        <v>44663</v>
      </c>
      <c r="F89" s="85">
        <f t="shared" si="2"/>
        <v>0.85822010000000004</v>
      </c>
      <c r="G89" s="86">
        <v>429110.05000000005</v>
      </c>
      <c r="H89" s="88" t="s">
        <v>28</v>
      </c>
      <c r="I89" s="99" t="s">
        <v>298</v>
      </c>
    </row>
    <row r="90" spans="1:9" ht="25.5" x14ac:dyDescent="0.25">
      <c r="A90" s="70" t="s">
        <v>126</v>
      </c>
      <c r="B90" s="62" t="s">
        <v>96</v>
      </c>
      <c r="C90" s="56">
        <v>300000</v>
      </c>
      <c r="D90" s="94">
        <v>44516</v>
      </c>
      <c r="E90" s="94">
        <v>44560</v>
      </c>
      <c r="F90" s="85">
        <f t="shared" si="2"/>
        <v>0.8460512</v>
      </c>
      <c r="G90" s="86">
        <v>253815.36000000002</v>
      </c>
      <c r="H90" s="88" t="s">
        <v>28</v>
      </c>
      <c r="I90" s="99" t="s">
        <v>298</v>
      </c>
    </row>
    <row r="91" spans="1:9" ht="25.5" x14ac:dyDescent="0.25">
      <c r="A91" s="70" t="s">
        <v>127</v>
      </c>
      <c r="B91" s="62" t="s">
        <v>100</v>
      </c>
      <c r="C91" s="56">
        <v>200000</v>
      </c>
      <c r="D91" s="94">
        <v>44593</v>
      </c>
      <c r="E91" s="94">
        <v>44626</v>
      </c>
      <c r="F91" s="85">
        <f t="shared" si="2"/>
        <v>3.9559799999999957E-2</v>
      </c>
      <c r="G91" s="86">
        <v>7911.9599999999919</v>
      </c>
      <c r="H91" s="88" t="s">
        <v>28</v>
      </c>
      <c r="I91" s="99" t="s">
        <v>298</v>
      </c>
    </row>
    <row r="92" spans="1:9" x14ac:dyDescent="0.25">
      <c r="A92" s="70" t="s">
        <v>128</v>
      </c>
      <c r="B92" s="62" t="s">
        <v>38</v>
      </c>
      <c r="C92" s="56">
        <v>1678571.43</v>
      </c>
      <c r="D92" s="94">
        <v>44378</v>
      </c>
      <c r="E92" s="94">
        <v>44439</v>
      </c>
      <c r="F92" s="85">
        <f t="shared" si="2"/>
        <v>0.70553661216550079</v>
      </c>
      <c r="G92" s="86">
        <v>1184293.6000000001</v>
      </c>
      <c r="H92" s="88" t="s">
        <v>28</v>
      </c>
      <c r="I92" s="99" t="s">
        <v>298</v>
      </c>
    </row>
    <row r="93" spans="1:9" x14ac:dyDescent="0.25">
      <c r="A93" s="70" t="s">
        <v>129</v>
      </c>
      <c r="B93" s="62" t="s">
        <v>96</v>
      </c>
      <c r="C93" s="56">
        <v>4800000</v>
      </c>
      <c r="D93" s="94">
        <v>44461</v>
      </c>
      <c r="E93" s="94">
        <v>44640</v>
      </c>
      <c r="F93" s="85">
        <f t="shared" si="2"/>
        <v>0.9932091666666667</v>
      </c>
      <c r="G93" s="86">
        <v>4767404</v>
      </c>
      <c r="H93" s="88" t="s">
        <v>28</v>
      </c>
      <c r="I93" s="83" t="s">
        <v>130</v>
      </c>
    </row>
    <row r="94" spans="1:9" ht="25.5" x14ac:dyDescent="0.25">
      <c r="A94" s="66" t="s">
        <v>131</v>
      </c>
      <c r="B94" s="62" t="s">
        <v>103</v>
      </c>
      <c r="C94" s="56">
        <v>1000000</v>
      </c>
      <c r="D94" s="94">
        <v>44317</v>
      </c>
      <c r="E94" s="94">
        <v>44362</v>
      </c>
      <c r="F94" s="85">
        <f t="shared" si="2"/>
        <v>0.48620143999999998</v>
      </c>
      <c r="G94" s="86">
        <v>486201.44</v>
      </c>
      <c r="H94" s="88" t="s">
        <v>27</v>
      </c>
      <c r="I94" s="83" t="s">
        <v>132</v>
      </c>
    </row>
    <row r="95" spans="1:9" x14ac:dyDescent="0.25">
      <c r="A95" s="70" t="s">
        <v>133</v>
      </c>
      <c r="B95" s="62" t="s">
        <v>100</v>
      </c>
      <c r="C95" s="56">
        <v>1000000</v>
      </c>
      <c r="D95" s="114">
        <v>45047</v>
      </c>
      <c r="E95" s="114">
        <v>45137</v>
      </c>
      <c r="F95" s="85">
        <f t="shared" si="2"/>
        <v>0.58391199999999999</v>
      </c>
      <c r="G95" s="86">
        <v>583912</v>
      </c>
      <c r="H95" s="88" t="s">
        <v>28</v>
      </c>
      <c r="I95" s="99" t="s">
        <v>298</v>
      </c>
    </row>
    <row r="96" spans="1:9" x14ac:dyDescent="0.25">
      <c r="A96" s="66" t="s">
        <v>134</v>
      </c>
      <c r="B96" s="62" t="s">
        <v>135</v>
      </c>
      <c r="C96" s="56">
        <v>1678571.43</v>
      </c>
      <c r="D96" s="114">
        <v>44378</v>
      </c>
      <c r="E96" s="114">
        <v>44498</v>
      </c>
      <c r="F96" s="85">
        <f t="shared" si="2"/>
        <v>0.35130793927548259</v>
      </c>
      <c r="G96" s="86">
        <v>589695.47</v>
      </c>
      <c r="H96" s="88" t="s">
        <v>28</v>
      </c>
      <c r="I96" s="83" t="s">
        <v>136</v>
      </c>
    </row>
    <row r="97" spans="1:9" x14ac:dyDescent="0.25">
      <c r="A97" s="70" t="s">
        <v>137</v>
      </c>
      <c r="B97" s="62" t="s">
        <v>38</v>
      </c>
      <c r="C97" s="56">
        <v>500000</v>
      </c>
      <c r="D97" s="114">
        <v>44378</v>
      </c>
      <c r="E97" s="114">
        <v>44423</v>
      </c>
      <c r="F97" s="85">
        <f t="shared" si="2"/>
        <v>0.5549828</v>
      </c>
      <c r="G97" s="86">
        <v>277491.40000000002</v>
      </c>
      <c r="H97" s="88" t="s">
        <v>28</v>
      </c>
      <c r="I97" s="99" t="s">
        <v>65</v>
      </c>
    </row>
    <row r="98" spans="1:9" x14ac:dyDescent="0.25">
      <c r="A98" s="70" t="s">
        <v>138</v>
      </c>
      <c r="B98" s="62" t="s">
        <v>55</v>
      </c>
      <c r="C98" s="56">
        <v>1678571.43</v>
      </c>
      <c r="D98" s="114">
        <v>44545</v>
      </c>
      <c r="E98" s="114">
        <v>44607</v>
      </c>
      <c r="F98" s="85">
        <f t="shared" si="2"/>
        <v>0.75698377041958831</v>
      </c>
      <c r="G98" s="86">
        <v>1270651.33</v>
      </c>
      <c r="H98" s="88" t="s">
        <v>28</v>
      </c>
      <c r="I98" s="99" t="s">
        <v>139</v>
      </c>
    </row>
    <row r="99" spans="1:9" ht="25.5" x14ac:dyDescent="0.25">
      <c r="A99" s="66" t="s">
        <v>140</v>
      </c>
      <c r="B99" s="62" t="s">
        <v>141</v>
      </c>
      <c r="C99" s="56">
        <v>1100000</v>
      </c>
      <c r="D99" s="114">
        <v>44939</v>
      </c>
      <c r="E99" s="114">
        <v>45029</v>
      </c>
      <c r="F99" s="85">
        <f t="shared" si="2"/>
        <v>0.77444268181818177</v>
      </c>
      <c r="G99" s="86">
        <v>851886.95</v>
      </c>
      <c r="H99" s="88" t="s">
        <v>28</v>
      </c>
      <c r="I99" s="83" t="s">
        <v>142</v>
      </c>
    </row>
    <row r="100" spans="1:9" ht="25.5" x14ac:dyDescent="0.25">
      <c r="A100" s="70" t="s">
        <v>143</v>
      </c>
      <c r="B100" s="62" t="s">
        <v>81</v>
      </c>
      <c r="C100" s="56">
        <v>1678571.43</v>
      </c>
      <c r="D100" s="114">
        <v>44669</v>
      </c>
      <c r="E100" s="114">
        <v>44727</v>
      </c>
      <c r="F100" s="85">
        <f t="shared" si="2"/>
        <v>0.34614860566285222</v>
      </c>
      <c r="G100" s="86">
        <v>581035.15999999992</v>
      </c>
      <c r="H100" s="88" t="s">
        <v>28</v>
      </c>
      <c r="I100" s="83" t="s">
        <v>144</v>
      </c>
    </row>
    <row r="101" spans="1:9" ht="25.5" x14ac:dyDescent="0.25">
      <c r="A101" s="70" t="s">
        <v>145</v>
      </c>
      <c r="B101" s="62" t="s">
        <v>53</v>
      </c>
      <c r="C101" s="56">
        <v>178571.43</v>
      </c>
      <c r="D101" s="114">
        <v>44564</v>
      </c>
      <c r="E101" s="114">
        <v>44607</v>
      </c>
      <c r="F101" s="85">
        <f t="shared" si="2"/>
        <v>0.85803916113568679</v>
      </c>
      <c r="G101" s="86">
        <v>153221.28</v>
      </c>
      <c r="H101" s="88" t="s">
        <v>28</v>
      </c>
      <c r="I101" s="83" t="s">
        <v>146</v>
      </c>
    </row>
    <row r="102" spans="1:9" ht="25.5" x14ac:dyDescent="0.25">
      <c r="A102" s="70" t="s">
        <v>147</v>
      </c>
      <c r="B102" s="62" t="s">
        <v>273</v>
      </c>
      <c r="C102" s="56">
        <v>200000</v>
      </c>
      <c r="D102" s="115" t="s">
        <v>308</v>
      </c>
      <c r="E102" s="114" t="s">
        <v>309</v>
      </c>
      <c r="F102" s="85">
        <f t="shared" si="2"/>
        <v>5.3499999999999997E-3</v>
      </c>
      <c r="G102" s="86">
        <v>1070</v>
      </c>
      <c r="H102" s="88" t="s">
        <v>28</v>
      </c>
      <c r="I102" s="99" t="s">
        <v>298</v>
      </c>
    </row>
    <row r="103" spans="1:9" x14ac:dyDescent="0.25">
      <c r="A103" s="70" t="s">
        <v>149</v>
      </c>
      <c r="B103" s="62" t="s">
        <v>61</v>
      </c>
      <c r="C103" s="56">
        <v>25000000</v>
      </c>
      <c r="D103" s="114">
        <v>45289</v>
      </c>
      <c r="E103" s="114">
        <v>45443</v>
      </c>
      <c r="F103" s="85">
        <f t="shared" si="2"/>
        <v>0.65025680000000008</v>
      </c>
      <c r="G103" s="86">
        <v>16256420.000000002</v>
      </c>
      <c r="H103" s="88" t="s">
        <v>28</v>
      </c>
      <c r="I103" s="99" t="s">
        <v>298</v>
      </c>
    </row>
    <row r="104" spans="1:9" ht="25.5" x14ac:dyDescent="0.25">
      <c r="A104" s="70" t="s">
        <v>150</v>
      </c>
      <c r="B104" s="62" t="s">
        <v>96</v>
      </c>
      <c r="C104" s="56">
        <v>500000</v>
      </c>
      <c r="D104" s="114">
        <v>44564</v>
      </c>
      <c r="E104" s="114">
        <v>44612</v>
      </c>
      <c r="F104" s="85">
        <f t="shared" si="2"/>
        <v>0.24249290000000001</v>
      </c>
      <c r="G104" s="86">
        <v>121246.45000000001</v>
      </c>
      <c r="H104" s="88" t="s">
        <v>28</v>
      </c>
      <c r="I104" s="83" t="s">
        <v>151</v>
      </c>
    </row>
    <row r="105" spans="1:9" x14ac:dyDescent="0.25">
      <c r="A105" s="70" t="s">
        <v>152</v>
      </c>
      <c r="B105" s="62" t="s">
        <v>36</v>
      </c>
      <c r="C105" s="56">
        <v>1300000</v>
      </c>
      <c r="D105" s="114">
        <v>44652</v>
      </c>
      <c r="E105" s="114">
        <v>44722</v>
      </c>
      <c r="F105" s="85">
        <f t="shared" si="2"/>
        <v>0.85967453846153841</v>
      </c>
      <c r="G105" s="86">
        <v>1117576.8999999999</v>
      </c>
      <c r="H105" s="88" t="s">
        <v>28</v>
      </c>
      <c r="I105" s="99" t="s">
        <v>298</v>
      </c>
    </row>
    <row r="106" spans="1:9" x14ac:dyDescent="0.25">
      <c r="A106" s="70" t="s">
        <v>153</v>
      </c>
      <c r="B106" s="59" t="s">
        <v>70</v>
      </c>
      <c r="C106" s="56">
        <v>3357142.86</v>
      </c>
      <c r="D106" s="114"/>
      <c r="E106" s="114"/>
      <c r="F106" s="85">
        <f t="shared" si="2"/>
        <v>0</v>
      </c>
      <c r="G106" s="86">
        <v>0</v>
      </c>
      <c r="H106" s="88" t="s">
        <v>28</v>
      </c>
      <c r="I106" s="83" t="s">
        <v>358</v>
      </c>
    </row>
    <row r="107" spans="1:9" ht="25.5" x14ac:dyDescent="0.25">
      <c r="A107" s="70" t="s">
        <v>154</v>
      </c>
      <c r="B107" s="62" t="s">
        <v>141</v>
      </c>
      <c r="C107" s="56">
        <v>150000</v>
      </c>
      <c r="D107" s="114">
        <v>44669</v>
      </c>
      <c r="E107" s="114">
        <v>44696</v>
      </c>
      <c r="F107" s="85">
        <f t="shared" si="2"/>
        <v>0.65095933333333333</v>
      </c>
      <c r="G107" s="86">
        <v>97643.9</v>
      </c>
      <c r="H107" s="88" t="s">
        <v>28</v>
      </c>
      <c r="I107" s="83" t="s">
        <v>155</v>
      </c>
    </row>
    <row r="108" spans="1:9" x14ac:dyDescent="0.25">
      <c r="A108" s="70" t="s">
        <v>156</v>
      </c>
      <c r="B108" s="62" t="s">
        <v>58</v>
      </c>
      <c r="C108" s="56">
        <v>650000</v>
      </c>
      <c r="D108" s="114"/>
      <c r="E108" s="114"/>
      <c r="F108" s="85">
        <f t="shared" si="2"/>
        <v>0.51650659999999993</v>
      </c>
      <c r="G108" s="86">
        <v>335729.29</v>
      </c>
      <c r="H108" s="88" t="s">
        <v>28</v>
      </c>
      <c r="I108" s="83" t="s">
        <v>151</v>
      </c>
    </row>
    <row r="109" spans="1:9" x14ac:dyDescent="0.25">
      <c r="A109" s="70" t="s">
        <v>157</v>
      </c>
      <c r="B109" s="62" t="s">
        <v>38</v>
      </c>
      <c r="C109" s="56">
        <v>1678571.43</v>
      </c>
      <c r="D109" s="94">
        <v>44846</v>
      </c>
      <c r="E109" s="94">
        <v>44910</v>
      </c>
      <c r="F109" s="85">
        <f t="shared" si="2"/>
        <v>0.85143540778601257</v>
      </c>
      <c r="G109" s="86">
        <v>1429195.1500000001</v>
      </c>
      <c r="H109" s="88" t="s">
        <v>28</v>
      </c>
      <c r="I109" s="83" t="s">
        <v>65</v>
      </c>
    </row>
    <row r="110" spans="1:9" x14ac:dyDescent="0.25">
      <c r="A110" s="70" t="s">
        <v>158</v>
      </c>
      <c r="B110" s="62" t="s">
        <v>38</v>
      </c>
      <c r="C110" s="56">
        <v>1200000</v>
      </c>
      <c r="D110" s="94">
        <v>44565</v>
      </c>
      <c r="E110" s="94">
        <v>44840</v>
      </c>
      <c r="F110" s="85">
        <f t="shared" si="2"/>
        <v>0.81197500000000011</v>
      </c>
      <c r="G110" s="86">
        <v>974370.00000000012</v>
      </c>
      <c r="H110" s="88" t="s">
        <v>28</v>
      </c>
      <c r="I110" s="110" t="s">
        <v>151</v>
      </c>
    </row>
    <row r="111" spans="1:9" x14ac:dyDescent="0.25">
      <c r="A111" s="70" t="s">
        <v>159</v>
      </c>
      <c r="B111" s="62" t="s">
        <v>55</v>
      </c>
      <c r="C111" s="56">
        <v>550000</v>
      </c>
      <c r="D111" s="94">
        <v>44743</v>
      </c>
      <c r="E111" s="94">
        <v>44819</v>
      </c>
      <c r="F111" s="85">
        <f t="shared" si="2"/>
        <v>6.5321654545454605E-2</v>
      </c>
      <c r="G111" s="86">
        <v>35926.910000000033</v>
      </c>
      <c r="H111" s="88" t="s">
        <v>28</v>
      </c>
      <c r="I111" s="83" t="s">
        <v>160</v>
      </c>
    </row>
    <row r="112" spans="1:9" x14ac:dyDescent="0.25">
      <c r="A112" s="66" t="s">
        <v>161</v>
      </c>
      <c r="B112" s="62" t="s">
        <v>148</v>
      </c>
      <c r="C112" s="56">
        <v>2250000</v>
      </c>
      <c r="D112" s="94">
        <v>44807</v>
      </c>
      <c r="E112" s="94">
        <v>44936</v>
      </c>
      <c r="F112" s="85">
        <f t="shared" si="2"/>
        <v>0.70583318666666672</v>
      </c>
      <c r="G112" s="86">
        <v>1588124.6700000002</v>
      </c>
      <c r="H112" s="88" t="s">
        <v>28</v>
      </c>
      <c r="I112" s="98" t="s">
        <v>162</v>
      </c>
    </row>
    <row r="113" spans="1:11" ht="25.5" x14ac:dyDescent="0.25">
      <c r="A113" s="70" t="s">
        <v>163</v>
      </c>
      <c r="B113" s="62" t="s">
        <v>70</v>
      </c>
      <c r="C113" s="56">
        <v>400000</v>
      </c>
      <c r="D113" s="94">
        <v>45019</v>
      </c>
      <c r="E113" s="94">
        <v>45049</v>
      </c>
      <c r="F113" s="85">
        <f t="shared" si="2"/>
        <v>0.81392739999999986</v>
      </c>
      <c r="G113" s="86">
        <v>325570.95999999996</v>
      </c>
      <c r="H113" s="88" t="s">
        <v>28</v>
      </c>
      <c r="I113" s="99" t="s">
        <v>298</v>
      </c>
    </row>
    <row r="114" spans="1:11" x14ac:dyDescent="0.25">
      <c r="A114" s="70" t="s">
        <v>164</v>
      </c>
      <c r="B114" s="62" t="s">
        <v>74</v>
      </c>
      <c r="C114" s="56">
        <v>5000000</v>
      </c>
      <c r="D114" s="94"/>
      <c r="E114" s="94"/>
      <c r="F114" s="85">
        <f t="shared" si="2"/>
        <v>0</v>
      </c>
      <c r="G114" s="86">
        <v>0</v>
      </c>
      <c r="H114" s="88" t="s">
        <v>28</v>
      </c>
      <c r="I114" s="83" t="s">
        <v>358</v>
      </c>
    </row>
    <row r="115" spans="1:11" x14ac:dyDescent="0.25">
      <c r="A115" s="70" t="s">
        <v>165</v>
      </c>
      <c r="B115" s="62" t="s">
        <v>90</v>
      </c>
      <c r="C115" s="56">
        <v>5000000</v>
      </c>
      <c r="D115" s="94">
        <v>45020</v>
      </c>
      <c r="E115" s="94">
        <v>45186</v>
      </c>
      <c r="F115" s="85">
        <f t="shared" si="2"/>
        <v>0.99793430400000005</v>
      </c>
      <c r="G115" s="86">
        <v>4989671.5200000005</v>
      </c>
      <c r="H115" s="88" t="s">
        <v>28</v>
      </c>
      <c r="I115" s="110" t="s">
        <v>65</v>
      </c>
    </row>
    <row r="116" spans="1:11" ht="25.5" x14ac:dyDescent="0.25">
      <c r="A116" s="70" t="s">
        <v>166</v>
      </c>
      <c r="B116" s="62" t="s">
        <v>35</v>
      </c>
      <c r="C116" s="56">
        <v>26000000</v>
      </c>
      <c r="D116" s="116" t="s">
        <v>308</v>
      </c>
      <c r="E116" s="116" t="s">
        <v>310</v>
      </c>
      <c r="F116" s="85">
        <f t="shared" si="2"/>
        <v>0.26817037269230776</v>
      </c>
      <c r="G116" s="86">
        <v>6972429.6900000013</v>
      </c>
      <c r="H116" s="88" t="s">
        <v>28</v>
      </c>
      <c r="I116" s="112" t="s">
        <v>298</v>
      </c>
    </row>
    <row r="117" spans="1:11" s="39" customFormat="1" x14ac:dyDescent="0.25">
      <c r="A117" s="70" t="s">
        <v>167</v>
      </c>
      <c r="B117" s="62" t="s">
        <v>26</v>
      </c>
      <c r="C117" s="56">
        <v>1500000</v>
      </c>
      <c r="D117" s="113">
        <v>45201</v>
      </c>
      <c r="E117" s="117">
        <v>45246</v>
      </c>
      <c r="F117" s="85">
        <f t="shared" si="2"/>
        <v>0.80800435999999998</v>
      </c>
      <c r="G117" s="86">
        <v>1212006.54</v>
      </c>
      <c r="H117" s="88" t="s">
        <v>27</v>
      </c>
      <c r="I117" s="99" t="s">
        <v>298</v>
      </c>
    </row>
    <row r="118" spans="1:11" x14ac:dyDescent="0.25">
      <c r="A118" s="58" t="s">
        <v>29</v>
      </c>
      <c r="B118" s="59" t="s">
        <v>30</v>
      </c>
      <c r="C118" s="56">
        <v>2400000</v>
      </c>
      <c r="D118" s="89"/>
      <c r="E118" s="89"/>
      <c r="F118" s="85">
        <f t="shared" si="2"/>
        <v>0</v>
      </c>
      <c r="G118" s="86">
        <v>0</v>
      </c>
      <c r="H118" s="88" t="s">
        <v>28</v>
      </c>
      <c r="I118" s="83" t="s">
        <v>358</v>
      </c>
    </row>
    <row r="119" spans="1:11" x14ac:dyDescent="0.25">
      <c r="A119" s="58" t="s">
        <v>32</v>
      </c>
      <c r="B119" s="59" t="s">
        <v>33</v>
      </c>
      <c r="C119" s="56">
        <v>5000000</v>
      </c>
      <c r="D119" s="89"/>
      <c r="E119" s="89"/>
      <c r="F119" s="85">
        <f t="shared" si="2"/>
        <v>0</v>
      </c>
      <c r="G119" s="86">
        <v>0</v>
      </c>
      <c r="H119" s="88" t="s">
        <v>28</v>
      </c>
      <c r="I119" s="83" t="s">
        <v>358</v>
      </c>
    </row>
    <row r="120" spans="1:11" x14ac:dyDescent="0.25">
      <c r="A120" s="64" t="s">
        <v>34</v>
      </c>
      <c r="B120" s="59" t="s">
        <v>35</v>
      </c>
      <c r="C120" s="56">
        <v>10000000</v>
      </c>
      <c r="D120" s="89"/>
      <c r="E120" s="89"/>
      <c r="F120" s="85">
        <f t="shared" si="2"/>
        <v>0</v>
      </c>
      <c r="G120" s="86">
        <v>0</v>
      </c>
      <c r="H120" s="88" t="s">
        <v>28</v>
      </c>
      <c r="I120" s="83" t="s">
        <v>358</v>
      </c>
    </row>
    <row r="121" spans="1:11" x14ac:dyDescent="0.25">
      <c r="A121" s="64" t="s">
        <v>37</v>
      </c>
      <c r="B121" s="59" t="s">
        <v>38</v>
      </c>
      <c r="C121" s="56">
        <v>5000000</v>
      </c>
      <c r="D121" s="89"/>
      <c r="E121" s="89"/>
      <c r="F121" s="85">
        <f t="shared" si="2"/>
        <v>0.36290614999999998</v>
      </c>
      <c r="G121" s="86">
        <v>1814530.75</v>
      </c>
      <c r="H121" s="88" t="s">
        <v>28</v>
      </c>
      <c r="I121" s="83" t="s">
        <v>298</v>
      </c>
    </row>
    <row r="122" spans="1:11" x14ac:dyDescent="0.25">
      <c r="A122" s="64" t="s">
        <v>352</v>
      </c>
      <c r="B122" s="59" t="s">
        <v>44</v>
      </c>
      <c r="C122" s="56">
        <v>5000000</v>
      </c>
      <c r="D122" s="89"/>
      <c r="E122" s="89"/>
      <c r="F122" s="85">
        <f t="shared" si="2"/>
        <v>0.54696520599999998</v>
      </c>
      <c r="G122" s="86">
        <v>2734826.03</v>
      </c>
      <c r="H122" s="88" t="s">
        <v>28</v>
      </c>
      <c r="I122" s="83" t="s">
        <v>298</v>
      </c>
    </row>
    <row r="123" spans="1:11" x14ac:dyDescent="0.25">
      <c r="A123" s="71" t="s">
        <v>353</v>
      </c>
      <c r="B123" s="59" t="s">
        <v>35</v>
      </c>
      <c r="C123" s="56">
        <v>2500000</v>
      </c>
      <c r="D123" s="89"/>
      <c r="E123" s="89"/>
      <c r="F123" s="85">
        <f t="shared" si="2"/>
        <v>0</v>
      </c>
      <c r="G123" s="86">
        <v>0</v>
      </c>
      <c r="H123" s="88" t="s">
        <v>28</v>
      </c>
      <c r="I123" s="83" t="s">
        <v>358</v>
      </c>
    </row>
    <row r="124" spans="1:11" x14ac:dyDescent="0.25">
      <c r="A124" s="64" t="s">
        <v>295</v>
      </c>
      <c r="B124" s="59" t="s">
        <v>46</v>
      </c>
      <c r="C124" s="56">
        <v>400000</v>
      </c>
      <c r="D124" s="89"/>
      <c r="E124" s="89"/>
      <c r="F124" s="85">
        <f t="shared" si="2"/>
        <v>0</v>
      </c>
      <c r="G124" s="86">
        <v>0</v>
      </c>
      <c r="H124" s="88" t="s">
        <v>28</v>
      </c>
      <c r="I124" s="83" t="s">
        <v>358</v>
      </c>
    </row>
    <row r="125" spans="1:11" ht="12" customHeight="1" x14ac:dyDescent="0.25">
      <c r="A125" s="65" t="s">
        <v>168</v>
      </c>
      <c r="B125" s="62"/>
      <c r="C125" s="51">
        <f>SUM(C60:C124)</f>
        <v>186722712.17000002</v>
      </c>
      <c r="D125" s="113"/>
      <c r="E125" s="117"/>
      <c r="F125" s="91">
        <f t="shared" si="2"/>
        <v>0.55420095299272343</v>
      </c>
      <c r="G125" s="101">
        <f>SUM(G60:G124)</f>
        <v>103481905.03000002</v>
      </c>
      <c r="H125" s="118"/>
      <c r="I125" s="83"/>
    </row>
    <row r="126" spans="1:11" ht="12" customHeight="1" x14ac:dyDescent="0.25">
      <c r="A126" s="8" t="s">
        <v>40</v>
      </c>
      <c r="B126" s="62"/>
      <c r="C126" s="56"/>
      <c r="D126" s="113"/>
      <c r="E126" s="117"/>
      <c r="F126" s="95"/>
      <c r="G126" s="86"/>
      <c r="H126" s="97"/>
      <c r="I126" s="99"/>
    </row>
    <row r="127" spans="1:11" x14ac:dyDescent="0.25">
      <c r="A127" s="66" t="s">
        <v>169</v>
      </c>
      <c r="B127" s="62" t="s">
        <v>38</v>
      </c>
      <c r="C127" s="56">
        <v>500000</v>
      </c>
      <c r="D127" s="119" t="s">
        <v>360</v>
      </c>
      <c r="E127" s="120">
        <v>44043</v>
      </c>
      <c r="F127" s="85">
        <f t="shared" si="2"/>
        <v>0.87144840000000001</v>
      </c>
      <c r="G127" s="86">
        <v>435724.2</v>
      </c>
      <c r="H127" s="121" t="s">
        <v>28</v>
      </c>
      <c r="I127" s="99" t="s">
        <v>298</v>
      </c>
      <c r="K127" s="72" t="e">
        <f>C127-#REF!</f>
        <v>#REF!</v>
      </c>
    </row>
    <row r="128" spans="1:11" x14ac:dyDescent="0.25">
      <c r="A128" s="66" t="s">
        <v>170</v>
      </c>
      <c r="B128" s="62" t="s">
        <v>58</v>
      </c>
      <c r="C128" s="56">
        <v>500000</v>
      </c>
      <c r="D128" s="119">
        <v>42440</v>
      </c>
      <c r="E128" s="120">
        <v>42579</v>
      </c>
      <c r="F128" s="85">
        <f t="shared" si="2"/>
        <v>0.98946199999999984</v>
      </c>
      <c r="G128" s="86">
        <v>494730.99999999994</v>
      </c>
      <c r="H128" s="121" t="s">
        <v>28</v>
      </c>
      <c r="I128" s="98" t="s">
        <v>171</v>
      </c>
      <c r="K128" s="72" t="e">
        <f>C128-#REF!</f>
        <v>#REF!</v>
      </c>
    </row>
    <row r="129" spans="1:11" x14ac:dyDescent="0.25">
      <c r="A129" s="70" t="s">
        <v>172</v>
      </c>
      <c r="B129" s="62" t="s">
        <v>112</v>
      </c>
      <c r="C129" s="56">
        <v>1078571.43</v>
      </c>
      <c r="D129" s="113">
        <v>43191</v>
      </c>
      <c r="E129" s="117">
        <v>43251</v>
      </c>
      <c r="F129" s="85">
        <f t="shared" si="2"/>
        <v>0.91890702129946078</v>
      </c>
      <c r="G129" s="86">
        <v>991106.85999999987</v>
      </c>
      <c r="H129" s="88" t="s">
        <v>28</v>
      </c>
      <c r="I129" s="99" t="s">
        <v>65</v>
      </c>
      <c r="K129" s="72" t="e">
        <f>C129-#REF!</f>
        <v>#REF!</v>
      </c>
    </row>
    <row r="130" spans="1:11" x14ac:dyDescent="0.25">
      <c r="A130" s="70" t="s">
        <v>173</v>
      </c>
      <c r="B130" s="62" t="s">
        <v>90</v>
      </c>
      <c r="C130" s="56">
        <v>2500000</v>
      </c>
      <c r="D130" s="94">
        <v>43556</v>
      </c>
      <c r="E130" s="94">
        <v>43830</v>
      </c>
      <c r="F130" s="85">
        <f t="shared" ref="F130:F193" si="3">G130/C130</f>
        <v>0.91555093200000004</v>
      </c>
      <c r="G130" s="86">
        <v>2288877.33</v>
      </c>
      <c r="H130" s="88" t="s">
        <v>28</v>
      </c>
      <c r="I130" s="83" t="s">
        <v>174</v>
      </c>
      <c r="K130" s="72" t="e">
        <f>C130-#REF!</f>
        <v>#REF!</v>
      </c>
    </row>
    <row r="131" spans="1:11" x14ac:dyDescent="0.25">
      <c r="A131" s="70" t="s">
        <v>175</v>
      </c>
      <c r="B131" s="59" t="s">
        <v>70</v>
      </c>
      <c r="C131" s="56">
        <v>6895568.71</v>
      </c>
      <c r="D131" s="94">
        <v>44844</v>
      </c>
      <c r="E131" s="94">
        <v>45046</v>
      </c>
      <c r="F131" s="85">
        <f t="shared" si="3"/>
        <v>0.89050204533456112</v>
      </c>
      <c r="G131" s="86">
        <v>6140518.040000001</v>
      </c>
      <c r="H131" s="88" t="s">
        <v>28</v>
      </c>
      <c r="I131" s="99" t="s">
        <v>298</v>
      </c>
      <c r="K131" s="72" t="e">
        <f>C131-#REF!</f>
        <v>#REF!</v>
      </c>
    </row>
    <row r="132" spans="1:11" x14ac:dyDescent="0.25">
      <c r="A132" s="70" t="s">
        <v>176</v>
      </c>
      <c r="B132" s="62" t="s">
        <v>44</v>
      </c>
      <c r="C132" s="56">
        <v>20000000</v>
      </c>
      <c r="D132" s="94">
        <v>43512</v>
      </c>
      <c r="E132" s="94">
        <v>44530</v>
      </c>
      <c r="F132" s="85">
        <f t="shared" si="3"/>
        <v>0.92414129450000004</v>
      </c>
      <c r="G132" s="86">
        <v>18482825.890000001</v>
      </c>
      <c r="H132" s="88" t="s">
        <v>28</v>
      </c>
      <c r="I132" s="122" t="s">
        <v>65</v>
      </c>
      <c r="K132" s="72" t="e">
        <f>C132-#REF!</f>
        <v>#REF!</v>
      </c>
    </row>
    <row r="133" spans="1:11" x14ac:dyDescent="0.25">
      <c r="A133" s="70" t="s">
        <v>177</v>
      </c>
      <c r="B133" s="62" t="s">
        <v>63</v>
      </c>
      <c r="C133" s="56">
        <v>20000000</v>
      </c>
      <c r="D133" s="94">
        <v>43539</v>
      </c>
      <c r="E133" s="94">
        <v>44074</v>
      </c>
      <c r="F133" s="85">
        <f t="shared" si="3"/>
        <v>0.98884361050000003</v>
      </c>
      <c r="G133" s="86">
        <v>19776872.210000001</v>
      </c>
      <c r="H133" s="88" t="s">
        <v>28</v>
      </c>
      <c r="I133" s="123" t="s">
        <v>65</v>
      </c>
      <c r="K133" s="72" t="e">
        <f>C133-#REF!</f>
        <v>#REF!</v>
      </c>
    </row>
    <row r="134" spans="1:11" x14ac:dyDescent="0.25">
      <c r="A134" s="70" t="s">
        <v>178</v>
      </c>
      <c r="B134" s="62" t="s">
        <v>55</v>
      </c>
      <c r="C134" s="56">
        <v>3000000</v>
      </c>
      <c r="D134" s="94">
        <v>43662</v>
      </c>
      <c r="E134" s="94">
        <v>43921</v>
      </c>
      <c r="F134" s="85">
        <f t="shared" si="3"/>
        <v>0.85054714333333326</v>
      </c>
      <c r="G134" s="86">
        <v>2551641.4299999997</v>
      </c>
      <c r="H134" s="88" t="s">
        <v>28</v>
      </c>
      <c r="I134" s="123" t="s">
        <v>65</v>
      </c>
      <c r="K134" s="72" t="e">
        <f>C134-#REF!</f>
        <v>#REF!</v>
      </c>
    </row>
    <row r="135" spans="1:11" x14ac:dyDescent="0.25">
      <c r="A135" s="70" t="s">
        <v>179</v>
      </c>
      <c r="B135" s="62" t="s">
        <v>38</v>
      </c>
      <c r="C135" s="56">
        <v>2000000</v>
      </c>
      <c r="D135" s="94">
        <v>44075</v>
      </c>
      <c r="E135" s="94">
        <v>44212</v>
      </c>
      <c r="F135" s="85">
        <f t="shared" si="3"/>
        <v>0.76261374999999998</v>
      </c>
      <c r="G135" s="86">
        <v>1525227.5</v>
      </c>
      <c r="H135" s="88" t="s">
        <v>28</v>
      </c>
      <c r="I135" s="122" t="s">
        <v>180</v>
      </c>
      <c r="K135" s="72" t="e">
        <f>C135-#REF!</f>
        <v>#REF!</v>
      </c>
    </row>
    <row r="136" spans="1:11" x14ac:dyDescent="0.25">
      <c r="A136" s="70" t="s">
        <v>181</v>
      </c>
      <c r="B136" s="62" t="s">
        <v>55</v>
      </c>
      <c r="C136" s="56">
        <v>6000000</v>
      </c>
      <c r="D136" s="94">
        <v>43832</v>
      </c>
      <c r="E136" s="94">
        <v>44316</v>
      </c>
      <c r="F136" s="85">
        <f t="shared" si="3"/>
        <v>0.84259537500000004</v>
      </c>
      <c r="G136" s="86">
        <v>5055572.25</v>
      </c>
      <c r="H136" s="88" t="s">
        <v>28</v>
      </c>
      <c r="I136" s="122" t="s">
        <v>65</v>
      </c>
      <c r="K136" s="72" t="e">
        <f>C136-#REF!</f>
        <v>#REF!</v>
      </c>
    </row>
    <row r="137" spans="1:11" x14ac:dyDescent="0.25">
      <c r="A137" s="70" t="s">
        <v>182</v>
      </c>
      <c r="B137" s="62" t="s">
        <v>44</v>
      </c>
      <c r="C137" s="56">
        <v>7500000</v>
      </c>
      <c r="D137" s="94">
        <v>44105</v>
      </c>
      <c r="E137" s="94">
        <v>44305</v>
      </c>
      <c r="F137" s="85">
        <f t="shared" si="3"/>
        <v>0.80727651333333328</v>
      </c>
      <c r="G137" s="86">
        <v>6054573.8499999996</v>
      </c>
      <c r="H137" s="88" t="s">
        <v>28</v>
      </c>
      <c r="I137" s="110" t="s">
        <v>65</v>
      </c>
      <c r="K137" s="72" t="e">
        <f>C137-#REF!</f>
        <v>#REF!</v>
      </c>
    </row>
    <row r="138" spans="1:11" x14ac:dyDescent="0.25">
      <c r="A138" s="70" t="s">
        <v>183</v>
      </c>
      <c r="B138" s="62" t="s">
        <v>184</v>
      </c>
      <c r="C138" s="56">
        <v>1078571.43</v>
      </c>
      <c r="D138" s="94">
        <v>44013</v>
      </c>
      <c r="E138" s="94">
        <v>44490</v>
      </c>
      <c r="F138" s="85">
        <f t="shared" si="3"/>
        <v>0.7605579910456185</v>
      </c>
      <c r="G138" s="86">
        <v>820316.11999999988</v>
      </c>
      <c r="H138" s="88" t="s">
        <v>28</v>
      </c>
      <c r="I138" s="110" t="s">
        <v>65</v>
      </c>
      <c r="K138" s="72" t="e">
        <f>C138-#REF!</f>
        <v>#REF!</v>
      </c>
    </row>
    <row r="139" spans="1:11" x14ac:dyDescent="0.25">
      <c r="A139" s="70" t="s">
        <v>185</v>
      </c>
      <c r="B139" s="62" t="s">
        <v>186</v>
      </c>
      <c r="C139" s="56">
        <v>500000</v>
      </c>
      <c r="D139" s="94">
        <v>44105</v>
      </c>
      <c r="E139" s="94">
        <v>44140</v>
      </c>
      <c r="F139" s="85">
        <f t="shared" si="3"/>
        <v>0.62785159999999995</v>
      </c>
      <c r="G139" s="86">
        <v>313925.8</v>
      </c>
      <c r="H139" s="88" t="s">
        <v>28</v>
      </c>
      <c r="I139" s="122" t="s">
        <v>187</v>
      </c>
      <c r="K139" s="72" t="e">
        <f>C139-#REF!</f>
        <v>#REF!</v>
      </c>
    </row>
    <row r="140" spans="1:11" x14ac:dyDescent="0.25">
      <c r="A140" s="70" t="s">
        <v>188</v>
      </c>
      <c r="B140" s="62" t="s">
        <v>58</v>
      </c>
      <c r="C140" s="56">
        <v>1000000</v>
      </c>
      <c r="D140" s="94">
        <v>44105</v>
      </c>
      <c r="E140" s="94">
        <v>44195</v>
      </c>
      <c r="F140" s="85">
        <f t="shared" si="3"/>
        <v>0.61651810000000007</v>
      </c>
      <c r="G140" s="86">
        <v>616518.10000000009</v>
      </c>
      <c r="H140" s="88" t="s">
        <v>28</v>
      </c>
      <c r="I140" s="122" t="s">
        <v>189</v>
      </c>
      <c r="K140" s="72" t="e">
        <f>C140-#REF!</f>
        <v>#REF!</v>
      </c>
    </row>
    <row r="141" spans="1:11" ht="25.5" x14ac:dyDescent="0.25">
      <c r="A141" s="70" t="s">
        <v>190</v>
      </c>
      <c r="B141" s="62" t="s">
        <v>61</v>
      </c>
      <c r="C141" s="56">
        <v>1678571.43</v>
      </c>
      <c r="D141" s="94">
        <v>44105</v>
      </c>
      <c r="E141" s="94">
        <v>44194</v>
      </c>
      <c r="F141" s="85">
        <f t="shared" si="3"/>
        <v>0.74877834063933757</v>
      </c>
      <c r="G141" s="86">
        <v>1256877.93</v>
      </c>
      <c r="H141" s="88" t="s">
        <v>28</v>
      </c>
      <c r="I141" s="122" t="s">
        <v>191</v>
      </c>
      <c r="K141" s="72" t="e">
        <f>C141-#REF!</f>
        <v>#REF!</v>
      </c>
    </row>
    <row r="142" spans="1:11" x14ac:dyDescent="0.25">
      <c r="A142" s="70" t="s">
        <v>192</v>
      </c>
      <c r="B142" s="62" t="s">
        <v>103</v>
      </c>
      <c r="C142" s="56">
        <v>858571.43</v>
      </c>
      <c r="D142" s="94"/>
      <c r="E142" s="94"/>
      <c r="F142" s="85">
        <f t="shared" si="3"/>
        <v>0</v>
      </c>
      <c r="G142" s="86">
        <v>0</v>
      </c>
      <c r="H142" s="88" t="s">
        <v>28</v>
      </c>
      <c r="I142" s="83" t="s">
        <v>358</v>
      </c>
      <c r="K142" s="72" t="e">
        <f>C142-#REF!</f>
        <v>#REF!</v>
      </c>
    </row>
    <row r="143" spans="1:11" x14ac:dyDescent="0.25">
      <c r="A143" s="70" t="s">
        <v>193</v>
      </c>
      <c r="B143" s="62" t="s">
        <v>100</v>
      </c>
      <c r="C143" s="56">
        <v>600000</v>
      </c>
      <c r="D143" s="94"/>
      <c r="E143" s="94"/>
      <c r="F143" s="85">
        <f t="shared" si="3"/>
        <v>0</v>
      </c>
      <c r="G143" s="86">
        <v>0</v>
      </c>
      <c r="H143" s="88" t="s">
        <v>28</v>
      </c>
      <c r="I143" s="83" t="s">
        <v>358</v>
      </c>
      <c r="K143" s="72" t="e">
        <f>C143-#REF!</f>
        <v>#REF!</v>
      </c>
    </row>
    <row r="144" spans="1:11" ht="25.5" x14ac:dyDescent="0.25">
      <c r="A144" s="70" t="s">
        <v>194</v>
      </c>
      <c r="B144" s="62" t="s">
        <v>63</v>
      </c>
      <c r="C144" s="56">
        <v>2378571.4300000002</v>
      </c>
      <c r="D144" s="113">
        <v>44105</v>
      </c>
      <c r="E144" s="117">
        <v>44285</v>
      </c>
      <c r="F144" s="85">
        <f t="shared" si="3"/>
        <v>0.90139415741657991</v>
      </c>
      <c r="G144" s="86">
        <v>2144030.3899999997</v>
      </c>
      <c r="H144" s="88" t="s">
        <v>28</v>
      </c>
      <c r="I144" s="122" t="s">
        <v>195</v>
      </c>
      <c r="K144" s="72" t="e">
        <f>C144-#REF!</f>
        <v>#REF!</v>
      </c>
    </row>
    <row r="145" spans="1:11" x14ac:dyDescent="0.25">
      <c r="A145" s="70" t="s">
        <v>196</v>
      </c>
      <c r="B145" s="62" t="s">
        <v>38</v>
      </c>
      <c r="C145" s="56">
        <v>825000</v>
      </c>
      <c r="D145" s="94"/>
      <c r="E145" s="94"/>
      <c r="F145" s="85">
        <f t="shared" si="3"/>
        <v>9.718636363636364E-2</v>
      </c>
      <c r="G145" s="86">
        <v>80178.75</v>
      </c>
      <c r="H145" s="88" t="s">
        <v>28</v>
      </c>
      <c r="I145" s="83" t="s">
        <v>197</v>
      </c>
      <c r="K145" s="72" t="e">
        <f>C145-#REF!</f>
        <v>#REF!</v>
      </c>
    </row>
    <row r="146" spans="1:11" ht="25.5" x14ac:dyDescent="0.25">
      <c r="A146" s="70" t="s">
        <v>198</v>
      </c>
      <c r="B146" s="59" t="s">
        <v>70</v>
      </c>
      <c r="C146" s="56">
        <v>1000000</v>
      </c>
      <c r="D146" s="124">
        <v>44044</v>
      </c>
      <c r="E146" s="124">
        <v>44196</v>
      </c>
      <c r="F146" s="85">
        <f t="shared" si="3"/>
        <v>0.82036399999999998</v>
      </c>
      <c r="G146" s="86">
        <v>820364</v>
      </c>
      <c r="H146" s="88" t="s">
        <v>27</v>
      </c>
      <c r="I146" s="83" t="s">
        <v>199</v>
      </c>
      <c r="K146" s="72" t="e">
        <f>C146-#REF!</f>
        <v>#REF!</v>
      </c>
    </row>
    <row r="147" spans="1:11" x14ac:dyDescent="0.25">
      <c r="A147" s="70" t="s">
        <v>200</v>
      </c>
      <c r="B147" s="62" t="s">
        <v>30</v>
      </c>
      <c r="C147" s="56">
        <v>10000000</v>
      </c>
      <c r="D147" s="94">
        <v>44317</v>
      </c>
      <c r="E147" s="94">
        <v>44545</v>
      </c>
      <c r="F147" s="85">
        <f t="shared" si="3"/>
        <v>0.79717250500000003</v>
      </c>
      <c r="G147" s="86">
        <v>7971725.0500000007</v>
      </c>
      <c r="H147" s="88" t="s">
        <v>28</v>
      </c>
      <c r="I147" s="122" t="s">
        <v>201</v>
      </c>
      <c r="K147" s="72" t="e">
        <f>C147-#REF!</f>
        <v>#REF!</v>
      </c>
    </row>
    <row r="148" spans="1:11" x14ac:dyDescent="0.25">
      <c r="A148" s="66" t="s">
        <v>202</v>
      </c>
      <c r="B148" s="62" t="s">
        <v>96</v>
      </c>
      <c r="C148" s="56">
        <v>10000000</v>
      </c>
      <c r="D148" s="94">
        <v>44287</v>
      </c>
      <c r="E148" s="94">
        <v>44576</v>
      </c>
      <c r="F148" s="85">
        <f t="shared" si="3"/>
        <v>0.71849639700000001</v>
      </c>
      <c r="G148" s="86">
        <v>7184963.9699999997</v>
      </c>
      <c r="H148" s="88" t="s">
        <v>28</v>
      </c>
      <c r="I148" s="125" t="s">
        <v>203</v>
      </c>
      <c r="K148" s="72" t="e">
        <f>C148-#REF!</f>
        <v>#REF!</v>
      </c>
    </row>
    <row r="149" spans="1:11" ht="25.5" x14ac:dyDescent="0.25">
      <c r="A149" s="66" t="s">
        <v>204</v>
      </c>
      <c r="B149" s="62" t="s">
        <v>100</v>
      </c>
      <c r="C149" s="56">
        <v>11284948.4</v>
      </c>
      <c r="D149" s="94">
        <v>44470</v>
      </c>
      <c r="E149" s="94">
        <v>44711</v>
      </c>
      <c r="F149" s="85">
        <f t="shared" si="3"/>
        <v>0.47176586558428568</v>
      </c>
      <c r="G149" s="86">
        <v>5323853.45</v>
      </c>
      <c r="H149" s="88" t="s">
        <v>28</v>
      </c>
      <c r="I149" s="122" t="s">
        <v>205</v>
      </c>
      <c r="K149" s="72" t="e">
        <f>C149-#REF!</f>
        <v>#REF!</v>
      </c>
    </row>
    <row r="150" spans="1:11" x14ac:dyDescent="0.25">
      <c r="A150" s="66" t="s">
        <v>206</v>
      </c>
      <c r="B150" s="62" t="s">
        <v>33</v>
      </c>
      <c r="C150" s="56">
        <v>1678571.43</v>
      </c>
      <c r="D150" s="94">
        <v>44470</v>
      </c>
      <c r="E150" s="94">
        <v>44652</v>
      </c>
      <c r="F150" s="85">
        <f t="shared" si="3"/>
        <v>0.79574210315255989</v>
      </c>
      <c r="G150" s="86">
        <v>1335709.96</v>
      </c>
      <c r="H150" s="88" t="s">
        <v>28</v>
      </c>
      <c r="I150" s="98" t="s">
        <v>207</v>
      </c>
      <c r="K150" s="72" t="e">
        <f>C150-#REF!</f>
        <v>#REF!</v>
      </c>
    </row>
    <row r="151" spans="1:11" x14ac:dyDescent="0.25">
      <c r="A151" s="70" t="s">
        <v>208</v>
      </c>
      <c r="B151" s="62" t="s">
        <v>122</v>
      </c>
      <c r="C151" s="56">
        <v>500000</v>
      </c>
      <c r="D151" s="94">
        <v>44470</v>
      </c>
      <c r="E151" s="94">
        <v>44500</v>
      </c>
      <c r="F151" s="85">
        <f t="shared" si="3"/>
        <v>0.84740070000000001</v>
      </c>
      <c r="G151" s="86">
        <v>423700.35</v>
      </c>
      <c r="H151" s="88" t="s">
        <v>28</v>
      </c>
      <c r="I151" s="123" t="s">
        <v>65</v>
      </c>
      <c r="K151" s="72" t="e">
        <f>C151-#REF!</f>
        <v>#REF!</v>
      </c>
    </row>
    <row r="152" spans="1:11" ht="25.5" x14ac:dyDescent="0.25">
      <c r="A152" s="70" t="s">
        <v>209</v>
      </c>
      <c r="B152" s="62" t="s">
        <v>58</v>
      </c>
      <c r="C152" s="56">
        <v>1900000</v>
      </c>
      <c r="D152" s="94">
        <v>44287</v>
      </c>
      <c r="E152" s="94">
        <v>44545</v>
      </c>
      <c r="F152" s="85">
        <f t="shared" si="3"/>
        <v>0.89642046315789481</v>
      </c>
      <c r="G152" s="86">
        <v>1703198.8800000001</v>
      </c>
      <c r="H152" s="88" t="s">
        <v>28</v>
      </c>
      <c r="I152" s="99" t="s">
        <v>210</v>
      </c>
      <c r="K152" s="72" t="e">
        <f>C152-#REF!</f>
        <v>#REF!</v>
      </c>
    </row>
    <row r="153" spans="1:11" ht="25.5" x14ac:dyDescent="0.25">
      <c r="A153" s="70" t="s">
        <v>211</v>
      </c>
      <c r="B153" s="62" t="s">
        <v>38</v>
      </c>
      <c r="C153" s="56">
        <v>10000000</v>
      </c>
      <c r="D153" s="94">
        <v>44378</v>
      </c>
      <c r="E153" s="94">
        <v>44607</v>
      </c>
      <c r="F153" s="85">
        <f t="shared" si="3"/>
        <v>0.580337875</v>
      </c>
      <c r="G153" s="86">
        <v>5803378.75</v>
      </c>
      <c r="H153" s="88" t="s">
        <v>28</v>
      </c>
      <c r="I153" s="83" t="s">
        <v>212</v>
      </c>
      <c r="K153" s="72" t="e">
        <f>C153-#REF!</f>
        <v>#REF!</v>
      </c>
    </row>
    <row r="154" spans="1:11" ht="38.25" x14ac:dyDescent="0.25">
      <c r="A154" s="70" t="s">
        <v>213</v>
      </c>
      <c r="B154" s="62" t="s">
        <v>44</v>
      </c>
      <c r="C154" s="56">
        <v>10000000</v>
      </c>
      <c r="D154" s="94">
        <v>44470</v>
      </c>
      <c r="E154" s="94">
        <v>44712</v>
      </c>
      <c r="F154" s="85">
        <f t="shared" si="3"/>
        <v>0.83301935000000005</v>
      </c>
      <c r="G154" s="86">
        <v>8330193.5</v>
      </c>
      <c r="H154" s="88" t="s">
        <v>28</v>
      </c>
      <c r="I154" s="83" t="s">
        <v>214</v>
      </c>
      <c r="K154" s="72" t="e">
        <f>C154-#REF!</f>
        <v>#REF!</v>
      </c>
    </row>
    <row r="155" spans="1:11" x14ac:dyDescent="0.25">
      <c r="A155" s="70" t="s">
        <v>215</v>
      </c>
      <c r="B155" s="62" t="s">
        <v>30</v>
      </c>
      <c r="C155" s="56">
        <v>2800000</v>
      </c>
      <c r="D155" s="94">
        <v>44880</v>
      </c>
      <c r="E155" s="94">
        <v>45031</v>
      </c>
      <c r="F155" s="85">
        <f t="shared" si="3"/>
        <v>0.25699119642857149</v>
      </c>
      <c r="G155" s="86">
        <v>719575.35000000009</v>
      </c>
      <c r="H155" s="88" t="s">
        <v>28</v>
      </c>
      <c r="I155" s="99" t="s">
        <v>298</v>
      </c>
      <c r="K155" s="72" t="e">
        <f>C155-#REF!</f>
        <v>#REF!</v>
      </c>
    </row>
    <row r="156" spans="1:11" x14ac:dyDescent="0.25">
      <c r="A156" s="70" t="s">
        <v>216</v>
      </c>
      <c r="B156" s="62" t="s">
        <v>63</v>
      </c>
      <c r="C156" s="56">
        <v>500000</v>
      </c>
      <c r="D156" s="94">
        <v>44378</v>
      </c>
      <c r="E156" s="94">
        <v>44423</v>
      </c>
      <c r="F156" s="85">
        <f t="shared" si="3"/>
        <v>0.77299090000000004</v>
      </c>
      <c r="G156" s="86">
        <v>386495.45</v>
      </c>
      <c r="H156" s="88" t="s">
        <v>28</v>
      </c>
      <c r="I156" s="123" t="s">
        <v>65</v>
      </c>
      <c r="K156" s="72" t="e">
        <f>C156-#REF!</f>
        <v>#REF!</v>
      </c>
    </row>
    <row r="157" spans="1:11" x14ac:dyDescent="0.25">
      <c r="A157" s="70" t="s">
        <v>217</v>
      </c>
      <c r="B157" s="59" t="s">
        <v>44</v>
      </c>
      <c r="C157" s="56">
        <v>10305205.130000001</v>
      </c>
      <c r="D157" s="94">
        <v>45230</v>
      </c>
      <c r="E157" s="94">
        <v>45322</v>
      </c>
      <c r="F157" s="85">
        <f t="shared" si="3"/>
        <v>0.75473324323821589</v>
      </c>
      <c r="G157" s="86">
        <v>7777680.8900000006</v>
      </c>
      <c r="H157" s="88" t="s">
        <v>28</v>
      </c>
      <c r="I157" s="83" t="s">
        <v>218</v>
      </c>
      <c r="K157" s="72" t="e">
        <f>C157-#REF!</f>
        <v>#REF!</v>
      </c>
    </row>
    <row r="158" spans="1:11" x14ac:dyDescent="0.25">
      <c r="A158" s="70" t="s">
        <v>219</v>
      </c>
      <c r="B158" s="62" t="s">
        <v>103</v>
      </c>
      <c r="C158" s="56">
        <v>2778571.43</v>
      </c>
      <c r="D158" s="94"/>
      <c r="E158" s="94"/>
      <c r="F158" s="85">
        <f t="shared" si="3"/>
        <v>0</v>
      </c>
      <c r="G158" s="86">
        <v>0</v>
      </c>
      <c r="H158" s="88" t="s">
        <v>28</v>
      </c>
      <c r="I158" s="83" t="s">
        <v>358</v>
      </c>
      <c r="K158" s="72" t="e">
        <f>C158-#REF!</f>
        <v>#REF!</v>
      </c>
    </row>
    <row r="159" spans="1:11" x14ac:dyDescent="0.25">
      <c r="A159" s="66" t="s">
        <v>220</v>
      </c>
      <c r="B159" s="62" t="s">
        <v>53</v>
      </c>
      <c r="C159" s="56">
        <v>1000000</v>
      </c>
      <c r="D159" s="94">
        <v>44378</v>
      </c>
      <c r="E159" s="94">
        <v>44393</v>
      </c>
      <c r="F159" s="85">
        <f t="shared" si="3"/>
        <v>0.70138959999999995</v>
      </c>
      <c r="G159" s="86">
        <v>701389.6</v>
      </c>
      <c r="H159" s="88" t="s">
        <v>28</v>
      </c>
      <c r="I159" s="99" t="s">
        <v>298</v>
      </c>
      <c r="K159" s="72" t="e">
        <f>C159-#REF!</f>
        <v>#REF!</v>
      </c>
    </row>
    <row r="160" spans="1:11" x14ac:dyDescent="0.25">
      <c r="A160" s="70" t="s">
        <v>221</v>
      </c>
      <c r="B160" s="62" t="s">
        <v>70</v>
      </c>
      <c r="C160" s="56">
        <v>5000000</v>
      </c>
      <c r="D160" s="94">
        <v>44378</v>
      </c>
      <c r="E160" s="94">
        <v>44607</v>
      </c>
      <c r="F160" s="85">
        <f t="shared" si="3"/>
        <v>0.57316789999999995</v>
      </c>
      <c r="G160" s="86">
        <v>2865839.5</v>
      </c>
      <c r="H160" s="88" t="s">
        <v>28</v>
      </c>
      <c r="I160" s="122" t="s">
        <v>222</v>
      </c>
      <c r="K160" s="72" t="e">
        <f>C160-#REF!</f>
        <v>#REF!</v>
      </c>
    </row>
    <row r="161" spans="1:11" x14ac:dyDescent="0.25">
      <c r="A161" s="70" t="s">
        <v>223</v>
      </c>
      <c r="B161" s="62" t="s">
        <v>70</v>
      </c>
      <c r="C161" s="56">
        <v>3500000</v>
      </c>
      <c r="D161" s="94"/>
      <c r="E161" s="94"/>
      <c r="F161" s="85">
        <f t="shared" si="3"/>
        <v>0.26529901428571423</v>
      </c>
      <c r="G161" s="86">
        <v>928546.54999999981</v>
      </c>
      <c r="H161" s="88" t="s">
        <v>28</v>
      </c>
      <c r="I161" s="123" t="s">
        <v>222</v>
      </c>
      <c r="K161" s="72" t="e">
        <f>C161-#REF!</f>
        <v>#REF!</v>
      </c>
    </row>
    <row r="162" spans="1:11" x14ac:dyDescent="0.25">
      <c r="A162" s="70" t="s">
        <v>224</v>
      </c>
      <c r="B162" s="62" t="s">
        <v>63</v>
      </c>
      <c r="C162" s="56">
        <v>1200000</v>
      </c>
      <c r="D162" s="94">
        <v>44013</v>
      </c>
      <c r="E162" s="94">
        <v>44196</v>
      </c>
      <c r="F162" s="85">
        <f t="shared" si="3"/>
        <v>0.79682150000000007</v>
      </c>
      <c r="G162" s="86">
        <v>956185.8</v>
      </c>
      <c r="H162" s="88" t="s">
        <v>28</v>
      </c>
      <c r="I162" s="83" t="s">
        <v>65</v>
      </c>
      <c r="K162" s="72" t="e">
        <f>C162-#REF!</f>
        <v>#REF!</v>
      </c>
    </row>
    <row r="163" spans="1:11" ht="25.5" x14ac:dyDescent="0.25">
      <c r="A163" s="70" t="s">
        <v>225</v>
      </c>
      <c r="B163" s="62" t="s">
        <v>63</v>
      </c>
      <c r="C163" s="56">
        <v>800000</v>
      </c>
      <c r="D163" s="94">
        <v>44013</v>
      </c>
      <c r="E163" s="94">
        <v>44196</v>
      </c>
      <c r="F163" s="85">
        <f t="shared" si="3"/>
        <v>0.90029499999999996</v>
      </c>
      <c r="G163" s="86">
        <v>720236</v>
      </c>
      <c r="H163" s="88" t="s">
        <v>28</v>
      </c>
      <c r="I163" s="110" t="s">
        <v>65</v>
      </c>
      <c r="K163" s="72" t="e">
        <f>C163-#REF!</f>
        <v>#REF!</v>
      </c>
    </row>
    <row r="164" spans="1:11" x14ac:dyDescent="0.25">
      <c r="A164" s="70" t="s">
        <v>226</v>
      </c>
      <c r="B164" s="62" t="s">
        <v>227</v>
      </c>
      <c r="C164" s="56">
        <v>4800000</v>
      </c>
      <c r="D164" s="94">
        <v>45250</v>
      </c>
      <c r="E164" s="94">
        <v>45279</v>
      </c>
      <c r="F164" s="85">
        <f t="shared" si="3"/>
        <v>0.9916666666666667</v>
      </c>
      <c r="G164" s="86">
        <v>4760000</v>
      </c>
      <c r="H164" s="88" t="s">
        <v>28</v>
      </c>
      <c r="I164" s="110" t="s">
        <v>65</v>
      </c>
      <c r="K164" s="72" t="e">
        <f>C164-#REF!</f>
        <v>#REF!</v>
      </c>
    </row>
    <row r="165" spans="1:11" x14ac:dyDescent="0.25">
      <c r="A165" s="70" t="s">
        <v>228</v>
      </c>
      <c r="B165" s="62" t="s">
        <v>63</v>
      </c>
      <c r="C165" s="56">
        <v>5000000</v>
      </c>
      <c r="D165" s="94">
        <v>44795</v>
      </c>
      <c r="E165" s="94">
        <v>44941</v>
      </c>
      <c r="F165" s="85">
        <f t="shared" si="3"/>
        <v>0.97183389600000014</v>
      </c>
      <c r="G165" s="86">
        <v>4859169.4800000004</v>
      </c>
      <c r="H165" s="88" t="s">
        <v>28</v>
      </c>
      <c r="I165" s="110" t="s">
        <v>65</v>
      </c>
      <c r="K165" s="72" t="e">
        <f>C165-#REF!</f>
        <v>#REF!</v>
      </c>
    </row>
    <row r="166" spans="1:11" x14ac:dyDescent="0.25">
      <c r="A166" s="70" t="s">
        <v>229</v>
      </c>
      <c r="B166" s="62" t="s">
        <v>96</v>
      </c>
      <c r="C166" s="56">
        <v>10000000</v>
      </c>
      <c r="D166" s="94">
        <v>44835</v>
      </c>
      <c r="E166" s="94">
        <v>45020</v>
      </c>
      <c r="F166" s="85">
        <f t="shared" si="3"/>
        <v>0.81627379</v>
      </c>
      <c r="G166" s="86">
        <v>8162737.9000000004</v>
      </c>
      <c r="H166" s="88" t="s">
        <v>28</v>
      </c>
      <c r="I166" s="110" t="s">
        <v>65</v>
      </c>
      <c r="K166" s="72" t="e">
        <f>C166-#REF!</f>
        <v>#REF!</v>
      </c>
    </row>
    <row r="167" spans="1:11" x14ac:dyDescent="0.25">
      <c r="A167" s="70" t="s">
        <v>230</v>
      </c>
      <c r="B167" s="62" t="s">
        <v>30</v>
      </c>
      <c r="C167" s="56">
        <v>5000000</v>
      </c>
      <c r="D167" s="94">
        <v>44652</v>
      </c>
      <c r="E167" s="94">
        <v>44844</v>
      </c>
      <c r="F167" s="85">
        <f t="shared" si="3"/>
        <v>0.87206697200000005</v>
      </c>
      <c r="G167" s="86">
        <v>4360334.8600000003</v>
      </c>
      <c r="H167" s="88" t="s">
        <v>28</v>
      </c>
      <c r="I167" s="83" t="s">
        <v>120</v>
      </c>
      <c r="K167" s="72" t="e">
        <f>C167-#REF!</f>
        <v>#REF!</v>
      </c>
    </row>
    <row r="168" spans="1:11" x14ac:dyDescent="0.25">
      <c r="A168" s="66" t="s">
        <v>231</v>
      </c>
      <c r="B168" s="62" t="s">
        <v>58</v>
      </c>
      <c r="C168" s="56">
        <v>1150000</v>
      </c>
      <c r="D168" s="84">
        <v>44835</v>
      </c>
      <c r="E168" s="84">
        <v>44886</v>
      </c>
      <c r="F168" s="85">
        <f t="shared" si="3"/>
        <v>0.78939430434782609</v>
      </c>
      <c r="G168" s="86">
        <v>907803.45000000007</v>
      </c>
      <c r="H168" s="121" t="s">
        <v>28</v>
      </c>
      <c r="I168" s="98" t="s">
        <v>180</v>
      </c>
      <c r="K168" s="72" t="e">
        <f>C168-#REF!</f>
        <v>#REF!</v>
      </c>
    </row>
    <row r="169" spans="1:11" x14ac:dyDescent="0.25">
      <c r="A169" s="70" t="s">
        <v>232</v>
      </c>
      <c r="B169" s="62" t="s">
        <v>55</v>
      </c>
      <c r="C169" s="56">
        <v>10000000</v>
      </c>
      <c r="D169" s="94">
        <v>44652</v>
      </c>
      <c r="E169" s="94">
        <v>44826</v>
      </c>
      <c r="F169" s="85">
        <f t="shared" si="3"/>
        <v>0.40783914099999991</v>
      </c>
      <c r="G169" s="86">
        <v>4078391.4099999992</v>
      </c>
      <c r="H169" s="88" t="s">
        <v>28</v>
      </c>
      <c r="I169" s="99" t="s">
        <v>120</v>
      </c>
      <c r="K169" s="72" t="e">
        <f>C169-#REF!</f>
        <v>#REF!</v>
      </c>
    </row>
    <row r="170" spans="1:11" x14ac:dyDescent="0.25">
      <c r="A170" s="70" t="s">
        <v>233</v>
      </c>
      <c r="B170" s="62" t="s">
        <v>122</v>
      </c>
      <c r="C170" s="56">
        <v>2740000</v>
      </c>
      <c r="D170" s="94">
        <v>44564</v>
      </c>
      <c r="E170" s="94">
        <v>44661</v>
      </c>
      <c r="F170" s="85">
        <f t="shared" si="3"/>
        <v>0.6462274087591241</v>
      </c>
      <c r="G170" s="86">
        <v>1770663.1</v>
      </c>
      <c r="H170" s="88" t="s">
        <v>28</v>
      </c>
      <c r="I170" s="83" t="s">
        <v>65</v>
      </c>
      <c r="K170" s="72" t="e">
        <f>C170-#REF!</f>
        <v>#REF!</v>
      </c>
    </row>
    <row r="171" spans="1:11" x14ac:dyDescent="0.25">
      <c r="A171" s="70" t="s">
        <v>234</v>
      </c>
      <c r="B171" s="59" t="s">
        <v>70</v>
      </c>
      <c r="C171" s="56">
        <v>2000000</v>
      </c>
      <c r="D171" s="84">
        <v>44652</v>
      </c>
      <c r="E171" s="84">
        <v>44752</v>
      </c>
      <c r="F171" s="85">
        <f t="shared" si="3"/>
        <v>0.97218859999999996</v>
      </c>
      <c r="G171" s="96">
        <v>1944377.2</v>
      </c>
      <c r="H171" s="88" t="s">
        <v>27</v>
      </c>
      <c r="I171" s="110" t="s">
        <v>65</v>
      </c>
      <c r="K171" s="72" t="e">
        <f>C171-#REF!</f>
        <v>#REF!</v>
      </c>
    </row>
    <row r="172" spans="1:11" x14ac:dyDescent="0.25">
      <c r="A172" s="66" t="s">
        <v>235</v>
      </c>
      <c r="B172" s="59" t="s">
        <v>184</v>
      </c>
      <c r="C172" s="56">
        <v>1178571.43</v>
      </c>
      <c r="D172" s="84">
        <v>44835</v>
      </c>
      <c r="E172" s="84">
        <v>44905</v>
      </c>
      <c r="F172" s="85">
        <f t="shared" si="3"/>
        <v>0.86446700137640342</v>
      </c>
      <c r="G172" s="96">
        <v>1018836.1099999998</v>
      </c>
      <c r="H172" s="121" t="s">
        <v>28</v>
      </c>
      <c r="I172" s="126" t="s">
        <v>65</v>
      </c>
      <c r="K172" s="72" t="e">
        <f>C172-#REF!</f>
        <v>#REF!</v>
      </c>
    </row>
    <row r="173" spans="1:11" ht="25.5" x14ac:dyDescent="0.25">
      <c r="A173" s="70" t="s">
        <v>236</v>
      </c>
      <c r="B173" s="59" t="s">
        <v>186</v>
      </c>
      <c r="C173" s="56">
        <v>1678571.43</v>
      </c>
      <c r="D173" s="84">
        <v>44652</v>
      </c>
      <c r="E173" s="84">
        <v>44752</v>
      </c>
      <c r="F173" s="85">
        <f t="shared" si="3"/>
        <v>0.58257392716376677</v>
      </c>
      <c r="G173" s="96">
        <v>977891.94999999984</v>
      </c>
      <c r="H173" s="88" t="s">
        <v>28</v>
      </c>
      <c r="I173" s="83" t="s">
        <v>237</v>
      </c>
      <c r="K173" s="72" t="e">
        <f>C173-#REF!</f>
        <v>#REF!</v>
      </c>
    </row>
    <row r="174" spans="1:11" x14ac:dyDescent="0.25">
      <c r="A174" s="70" t="s">
        <v>238</v>
      </c>
      <c r="B174" s="59" t="s">
        <v>141</v>
      </c>
      <c r="C174" s="56">
        <v>700000</v>
      </c>
      <c r="D174" s="84">
        <v>44562</v>
      </c>
      <c r="E174" s="84">
        <v>44967</v>
      </c>
      <c r="F174" s="85">
        <f t="shared" si="3"/>
        <v>0.80769771428571435</v>
      </c>
      <c r="G174" s="96">
        <v>565388.4</v>
      </c>
      <c r="H174" s="88" t="s">
        <v>28</v>
      </c>
      <c r="I174" s="83" t="s">
        <v>65</v>
      </c>
      <c r="K174" s="72" t="e">
        <f>C174-#REF!</f>
        <v>#REF!</v>
      </c>
    </row>
    <row r="175" spans="1:11" x14ac:dyDescent="0.25">
      <c r="A175" s="70" t="s">
        <v>239</v>
      </c>
      <c r="B175" s="59" t="s">
        <v>35</v>
      </c>
      <c r="C175" s="56">
        <v>600000</v>
      </c>
      <c r="D175" s="84">
        <v>44564</v>
      </c>
      <c r="E175" s="84">
        <v>44602</v>
      </c>
      <c r="F175" s="85">
        <f t="shared" si="3"/>
        <v>0.70459625000000004</v>
      </c>
      <c r="G175" s="96">
        <v>422757.75</v>
      </c>
      <c r="H175" s="88" t="s">
        <v>28</v>
      </c>
      <c r="I175" s="99" t="s">
        <v>120</v>
      </c>
      <c r="K175" s="72" t="e">
        <f>C175-#REF!</f>
        <v>#REF!</v>
      </c>
    </row>
    <row r="176" spans="1:11" ht="25.5" x14ac:dyDescent="0.25">
      <c r="A176" s="70" t="s">
        <v>240</v>
      </c>
      <c r="B176" s="59" t="s">
        <v>26</v>
      </c>
      <c r="C176" s="56">
        <v>500000</v>
      </c>
      <c r="D176" s="84">
        <v>44682</v>
      </c>
      <c r="E176" s="84">
        <v>44783</v>
      </c>
      <c r="F176" s="85">
        <f t="shared" si="3"/>
        <v>0.36847393999999994</v>
      </c>
      <c r="G176" s="96">
        <v>184236.96999999997</v>
      </c>
      <c r="H176" s="88" t="s">
        <v>28</v>
      </c>
      <c r="I176" s="99" t="s">
        <v>241</v>
      </c>
      <c r="K176" s="72" t="e">
        <f>C176-#REF!</f>
        <v>#REF!</v>
      </c>
    </row>
    <row r="177" spans="1:11" ht="25.5" x14ac:dyDescent="0.25">
      <c r="A177" s="70" t="s">
        <v>242</v>
      </c>
      <c r="B177" s="59" t="s">
        <v>26</v>
      </c>
      <c r="C177" s="56">
        <v>1678571.43</v>
      </c>
      <c r="D177" s="84">
        <v>44562</v>
      </c>
      <c r="E177" s="84">
        <v>44936</v>
      </c>
      <c r="F177" s="85">
        <f t="shared" si="3"/>
        <v>0.61300416032935812</v>
      </c>
      <c r="G177" s="96">
        <v>1028971.2699999999</v>
      </c>
      <c r="H177" s="88" t="s">
        <v>28</v>
      </c>
      <c r="I177" s="99" t="s">
        <v>237</v>
      </c>
      <c r="K177" s="72" t="e">
        <f>C177-#REF!</f>
        <v>#REF!</v>
      </c>
    </row>
    <row r="178" spans="1:11" s="23" customFormat="1" x14ac:dyDescent="0.25">
      <c r="A178" s="70" t="s">
        <v>243</v>
      </c>
      <c r="B178" s="62" t="s">
        <v>38</v>
      </c>
      <c r="C178" s="56">
        <v>5000000</v>
      </c>
      <c r="D178" s="94">
        <v>44835</v>
      </c>
      <c r="E178" s="94">
        <v>45026</v>
      </c>
      <c r="F178" s="85">
        <f t="shared" si="3"/>
        <v>0.57502624399999991</v>
      </c>
      <c r="G178" s="86">
        <v>2875131.2199999997</v>
      </c>
      <c r="H178" s="88" t="s">
        <v>28</v>
      </c>
      <c r="I178" s="83" t="s">
        <v>210</v>
      </c>
      <c r="K178" s="72" t="e">
        <f>C178-#REF!</f>
        <v>#REF!</v>
      </c>
    </row>
    <row r="179" spans="1:11" s="23" customFormat="1" ht="25.5" x14ac:dyDescent="0.25">
      <c r="A179" s="66" t="s">
        <v>244</v>
      </c>
      <c r="B179" s="62" t="s">
        <v>44</v>
      </c>
      <c r="C179" s="56">
        <v>5000000</v>
      </c>
      <c r="D179" s="94">
        <v>44562</v>
      </c>
      <c r="E179" s="94">
        <v>44752</v>
      </c>
      <c r="F179" s="85">
        <f t="shared" si="3"/>
        <v>0.681535848</v>
      </c>
      <c r="G179" s="86">
        <v>3407679.2399999998</v>
      </c>
      <c r="H179" s="88" t="s">
        <v>28</v>
      </c>
      <c r="I179" s="83" t="s">
        <v>245</v>
      </c>
      <c r="K179" s="72" t="e">
        <f>C179-#REF!</f>
        <v>#REF!</v>
      </c>
    </row>
    <row r="180" spans="1:11" ht="25.5" x14ac:dyDescent="0.25">
      <c r="A180" s="66" t="s">
        <v>246</v>
      </c>
      <c r="B180" s="62" t="s">
        <v>35</v>
      </c>
      <c r="C180" s="56">
        <v>5000000</v>
      </c>
      <c r="D180" s="94">
        <v>44652</v>
      </c>
      <c r="E180" s="94">
        <v>44844</v>
      </c>
      <c r="F180" s="85">
        <f t="shared" si="3"/>
        <v>0.91075090399999992</v>
      </c>
      <c r="G180" s="86">
        <v>4553754.5199999996</v>
      </c>
      <c r="H180" s="88" t="s">
        <v>28</v>
      </c>
      <c r="I180" s="83" t="s">
        <v>247</v>
      </c>
      <c r="K180" s="72" t="e">
        <f>C180-#REF!</f>
        <v>#REF!</v>
      </c>
    </row>
    <row r="181" spans="1:11" x14ac:dyDescent="0.25">
      <c r="A181" s="70" t="s">
        <v>248</v>
      </c>
      <c r="B181" s="62" t="s">
        <v>141</v>
      </c>
      <c r="C181" s="56">
        <v>5000000</v>
      </c>
      <c r="D181" s="94">
        <v>44564</v>
      </c>
      <c r="E181" s="94">
        <v>44752</v>
      </c>
      <c r="F181" s="85">
        <f t="shared" si="3"/>
        <v>0.89188305400000012</v>
      </c>
      <c r="G181" s="86">
        <v>4459415.2700000005</v>
      </c>
      <c r="H181" s="88" t="s">
        <v>28</v>
      </c>
      <c r="I181" s="83" t="s">
        <v>65</v>
      </c>
      <c r="K181" s="72" t="e">
        <f>C181-#REF!</f>
        <v>#REF!</v>
      </c>
    </row>
    <row r="182" spans="1:11" x14ac:dyDescent="0.25">
      <c r="A182" s="66" t="s">
        <v>249</v>
      </c>
      <c r="B182" s="62" t="s">
        <v>30</v>
      </c>
      <c r="C182" s="56">
        <v>1300000</v>
      </c>
      <c r="D182" s="113">
        <v>44564</v>
      </c>
      <c r="E182" s="113">
        <v>44607</v>
      </c>
      <c r="F182" s="85">
        <f t="shared" si="3"/>
        <v>0.68830540000000007</v>
      </c>
      <c r="G182" s="86">
        <v>894797.02</v>
      </c>
      <c r="H182" s="88" t="s">
        <v>28</v>
      </c>
      <c r="I182" s="83" t="s">
        <v>250</v>
      </c>
      <c r="K182" s="72" t="e">
        <f>C182-#REF!</f>
        <v>#REF!</v>
      </c>
    </row>
    <row r="183" spans="1:11" ht="25.5" x14ac:dyDescent="0.25">
      <c r="A183" s="70" t="s">
        <v>251</v>
      </c>
      <c r="B183" s="62" t="s">
        <v>53</v>
      </c>
      <c r="C183" s="56">
        <v>1500000</v>
      </c>
      <c r="D183" s="113">
        <v>44564</v>
      </c>
      <c r="E183" s="113">
        <v>44671</v>
      </c>
      <c r="F183" s="85">
        <f t="shared" si="3"/>
        <v>0.88411733333333331</v>
      </c>
      <c r="G183" s="86">
        <v>1326176</v>
      </c>
      <c r="H183" s="88" t="s">
        <v>28</v>
      </c>
      <c r="I183" s="99" t="s">
        <v>298</v>
      </c>
      <c r="K183" s="72" t="e">
        <f>C183-#REF!</f>
        <v>#REF!</v>
      </c>
    </row>
    <row r="184" spans="1:11" x14ac:dyDescent="0.25">
      <c r="A184" s="70" t="s">
        <v>252</v>
      </c>
      <c r="B184" s="62" t="s">
        <v>100</v>
      </c>
      <c r="C184" s="56">
        <v>500000</v>
      </c>
      <c r="D184" s="113">
        <v>44652</v>
      </c>
      <c r="E184" s="113">
        <v>44793</v>
      </c>
      <c r="F184" s="85">
        <f t="shared" si="3"/>
        <v>0.90700400000000003</v>
      </c>
      <c r="G184" s="86">
        <v>453502</v>
      </c>
      <c r="H184" s="88" t="s">
        <v>28</v>
      </c>
      <c r="I184" s="99" t="s">
        <v>253</v>
      </c>
      <c r="K184" s="72" t="e">
        <f>C184-#REF!</f>
        <v>#REF!</v>
      </c>
    </row>
    <row r="185" spans="1:11" ht="25.5" x14ac:dyDescent="0.25">
      <c r="A185" s="70" t="s">
        <v>254</v>
      </c>
      <c r="B185" s="62" t="s">
        <v>30</v>
      </c>
      <c r="C185" s="56">
        <v>300000</v>
      </c>
      <c r="D185" s="113">
        <v>44743</v>
      </c>
      <c r="E185" s="113">
        <v>44814</v>
      </c>
      <c r="F185" s="85">
        <f t="shared" si="3"/>
        <v>1.1266666666666666E-2</v>
      </c>
      <c r="G185" s="86">
        <v>3380</v>
      </c>
      <c r="H185" s="88" t="s">
        <v>28</v>
      </c>
      <c r="I185" s="83" t="s">
        <v>146</v>
      </c>
      <c r="K185" s="72" t="e">
        <f>C185-#REF!</f>
        <v>#REF!</v>
      </c>
    </row>
    <row r="186" spans="1:11" s="39" customFormat="1" ht="25.5" x14ac:dyDescent="0.25">
      <c r="A186" s="70" t="s">
        <v>255</v>
      </c>
      <c r="B186" s="62" t="s">
        <v>61</v>
      </c>
      <c r="C186" s="56">
        <v>500000</v>
      </c>
      <c r="D186" s="127">
        <v>44835</v>
      </c>
      <c r="E186" s="114">
        <v>44885</v>
      </c>
      <c r="F186" s="85">
        <f t="shared" si="3"/>
        <v>0.86112160000000004</v>
      </c>
      <c r="G186" s="86">
        <v>430560.80000000005</v>
      </c>
      <c r="H186" s="88" t="s">
        <v>28</v>
      </c>
      <c r="I186" s="83" t="s">
        <v>146</v>
      </c>
      <c r="K186" s="72" t="e">
        <f>C186-#REF!</f>
        <v>#REF!</v>
      </c>
    </row>
    <row r="187" spans="1:11" ht="25.5" x14ac:dyDescent="0.25">
      <c r="A187" s="70" t="s">
        <v>256</v>
      </c>
      <c r="B187" s="62" t="s">
        <v>48</v>
      </c>
      <c r="C187" s="56">
        <v>2000000</v>
      </c>
      <c r="D187" s="127">
        <v>44562</v>
      </c>
      <c r="E187" s="114">
        <v>44936</v>
      </c>
      <c r="F187" s="85">
        <f t="shared" si="3"/>
        <v>0.55246035500000001</v>
      </c>
      <c r="G187" s="86">
        <v>1104920.71</v>
      </c>
      <c r="H187" s="88" t="s">
        <v>28</v>
      </c>
      <c r="I187" s="99" t="s">
        <v>257</v>
      </c>
      <c r="K187" s="72" t="e">
        <f>C187-#REF!</f>
        <v>#REF!</v>
      </c>
    </row>
    <row r="188" spans="1:11" x14ac:dyDescent="0.25">
      <c r="A188" s="70" t="s">
        <v>258</v>
      </c>
      <c r="B188" s="62" t="s">
        <v>33</v>
      </c>
      <c r="C188" s="56">
        <v>1678571.43</v>
      </c>
      <c r="D188" s="94">
        <v>44663</v>
      </c>
      <c r="E188" s="94">
        <v>44663</v>
      </c>
      <c r="F188" s="85">
        <f t="shared" si="3"/>
        <v>0.73508268277865296</v>
      </c>
      <c r="G188" s="86">
        <v>1233888.7899999998</v>
      </c>
      <c r="H188" s="88" t="s">
        <v>28</v>
      </c>
      <c r="I188" s="83" t="s">
        <v>250</v>
      </c>
      <c r="K188" s="72" t="e">
        <f>C188-#REF!</f>
        <v>#REF!</v>
      </c>
    </row>
    <row r="189" spans="1:11" x14ac:dyDescent="0.25">
      <c r="A189" s="66" t="s">
        <v>259</v>
      </c>
      <c r="B189" s="62" t="s">
        <v>55</v>
      </c>
      <c r="C189" s="56">
        <v>900000</v>
      </c>
      <c r="D189" s="94">
        <v>44837</v>
      </c>
      <c r="E189" s="94">
        <v>44905</v>
      </c>
      <c r="F189" s="85">
        <f t="shared" si="3"/>
        <v>0.88468740000000001</v>
      </c>
      <c r="G189" s="86">
        <v>796218.66</v>
      </c>
      <c r="H189" s="88" t="s">
        <v>28</v>
      </c>
      <c r="I189" s="98" t="s">
        <v>120</v>
      </c>
      <c r="K189" s="72" t="e">
        <f>C189-#REF!</f>
        <v>#REF!</v>
      </c>
    </row>
    <row r="190" spans="1:11" ht="25.5" x14ac:dyDescent="0.25">
      <c r="A190" s="66" t="s">
        <v>260</v>
      </c>
      <c r="B190" s="62" t="s">
        <v>141</v>
      </c>
      <c r="C190" s="56">
        <v>600000</v>
      </c>
      <c r="D190" s="113">
        <v>44564</v>
      </c>
      <c r="E190" s="113">
        <v>44630</v>
      </c>
      <c r="F190" s="85">
        <f t="shared" si="3"/>
        <v>0.20887305000000003</v>
      </c>
      <c r="G190" s="86">
        <v>125323.83000000002</v>
      </c>
      <c r="H190" s="88" t="s">
        <v>28</v>
      </c>
      <c r="I190" s="99" t="s">
        <v>261</v>
      </c>
      <c r="K190" s="72" t="e">
        <f>C190-#REF!</f>
        <v>#REF!</v>
      </c>
    </row>
    <row r="191" spans="1:11" ht="25.5" x14ac:dyDescent="0.25">
      <c r="A191" s="66" t="s">
        <v>262</v>
      </c>
      <c r="B191" s="62" t="s">
        <v>141</v>
      </c>
      <c r="C191" s="56">
        <v>500000</v>
      </c>
      <c r="D191" s="113">
        <v>44652</v>
      </c>
      <c r="E191" s="113">
        <v>44722</v>
      </c>
      <c r="F191" s="85">
        <f t="shared" si="3"/>
        <v>0.63686880000000001</v>
      </c>
      <c r="G191" s="86">
        <v>318434.40000000002</v>
      </c>
      <c r="H191" s="88" t="s">
        <v>28</v>
      </c>
      <c r="I191" s="83" t="s">
        <v>263</v>
      </c>
      <c r="K191" s="72" t="e">
        <f>C191-#REF!</f>
        <v>#REF!</v>
      </c>
    </row>
    <row r="192" spans="1:11" x14ac:dyDescent="0.25">
      <c r="A192" s="66" t="s">
        <v>264</v>
      </c>
      <c r="B192" s="62" t="s">
        <v>53</v>
      </c>
      <c r="C192" s="56">
        <v>500000</v>
      </c>
      <c r="D192" s="113">
        <v>44652</v>
      </c>
      <c r="E192" s="113">
        <v>44691</v>
      </c>
      <c r="F192" s="85">
        <f t="shared" si="3"/>
        <v>0.57735999999999998</v>
      </c>
      <c r="G192" s="86">
        <v>288680</v>
      </c>
      <c r="H192" s="88" t="s">
        <v>27</v>
      </c>
      <c r="I192" s="125" t="s">
        <v>151</v>
      </c>
      <c r="K192" s="72" t="e">
        <f>C192-#REF!</f>
        <v>#REF!</v>
      </c>
    </row>
    <row r="193" spans="1:11" x14ac:dyDescent="0.25">
      <c r="A193" s="70" t="s">
        <v>265</v>
      </c>
      <c r="B193" s="62" t="s">
        <v>33</v>
      </c>
      <c r="C193" s="56">
        <v>1000000</v>
      </c>
      <c r="D193" s="94">
        <v>44663</v>
      </c>
      <c r="E193" s="94">
        <v>44663</v>
      </c>
      <c r="F193" s="85">
        <f t="shared" si="3"/>
        <v>0.76712237999999999</v>
      </c>
      <c r="G193" s="86">
        <v>767122.38</v>
      </c>
      <c r="H193" s="88" t="s">
        <v>28</v>
      </c>
      <c r="I193" s="99" t="s">
        <v>298</v>
      </c>
      <c r="K193" s="72" t="e">
        <f>C193-#REF!</f>
        <v>#REF!</v>
      </c>
    </row>
    <row r="194" spans="1:11" x14ac:dyDescent="0.25">
      <c r="A194" s="66" t="s">
        <v>41</v>
      </c>
      <c r="B194" s="59" t="s">
        <v>35</v>
      </c>
      <c r="C194" s="56">
        <v>54000000</v>
      </c>
      <c r="D194" s="113"/>
      <c r="E194" s="113"/>
      <c r="F194" s="85">
        <f t="shared" ref="F194:F239" si="4">G194/C194</f>
        <v>0.99818891018518519</v>
      </c>
      <c r="G194" s="86">
        <v>53902201.149999999</v>
      </c>
      <c r="H194" s="88" t="s">
        <v>28</v>
      </c>
      <c r="I194" s="125" t="s">
        <v>43</v>
      </c>
      <c r="K194" s="72" t="e">
        <f>C194-#REF!</f>
        <v>#REF!</v>
      </c>
    </row>
    <row r="195" spans="1:11" x14ac:dyDescent="0.25">
      <c r="A195" s="71" t="s">
        <v>355</v>
      </c>
      <c r="B195" s="62" t="s">
        <v>96</v>
      </c>
      <c r="C195" s="56">
        <v>3000000</v>
      </c>
      <c r="D195" s="113"/>
      <c r="E195" s="113"/>
      <c r="F195" s="85">
        <f t="shared" si="4"/>
        <v>0.48058499999999998</v>
      </c>
      <c r="G195" s="86">
        <v>1441755</v>
      </c>
      <c r="H195" s="88" t="s">
        <v>28</v>
      </c>
      <c r="I195" s="99"/>
      <c r="K195" s="72" t="e">
        <f>C195-#REF!</f>
        <v>#REF!</v>
      </c>
    </row>
    <row r="196" spans="1:11" x14ac:dyDescent="0.25">
      <c r="A196" s="66" t="s">
        <v>266</v>
      </c>
      <c r="B196" s="62" t="s">
        <v>55</v>
      </c>
      <c r="C196" s="56">
        <v>15428574</v>
      </c>
      <c r="D196" s="113">
        <v>45017</v>
      </c>
      <c r="E196" s="113">
        <v>45240</v>
      </c>
      <c r="F196" s="85">
        <f t="shared" si="4"/>
        <v>0.81942449898480585</v>
      </c>
      <c r="G196" s="86">
        <v>12642551.520000001</v>
      </c>
      <c r="H196" s="88" t="s">
        <v>28</v>
      </c>
      <c r="I196" s="98" t="s">
        <v>311</v>
      </c>
      <c r="K196" s="72" t="e">
        <f>C196-#REF!</f>
        <v>#REF!</v>
      </c>
    </row>
    <row r="197" spans="1:11" x14ac:dyDescent="0.25">
      <c r="A197" s="70" t="s">
        <v>267</v>
      </c>
      <c r="B197" s="62" t="s">
        <v>103</v>
      </c>
      <c r="C197" s="56">
        <v>3000000</v>
      </c>
      <c r="D197" s="113">
        <v>45019</v>
      </c>
      <c r="E197" s="113">
        <v>45214</v>
      </c>
      <c r="F197" s="85">
        <f t="shared" si="4"/>
        <v>0.84117492999999999</v>
      </c>
      <c r="G197" s="86">
        <v>2523524.79</v>
      </c>
      <c r="H197" s="88" t="s">
        <v>28</v>
      </c>
      <c r="I197" s="99" t="s">
        <v>298</v>
      </c>
      <c r="K197" s="72" t="e">
        <f>C197-#REF!</f>
        <v>#REF!</v>
      </c>
    </row>
    <row r="198" spans="1:11" x14ac:dyDescent="0.25">
      <c r="A198" s="66" t="s">
        <v>268</v>
      </c>
      <c r="B198" s="62" t="s">
        <v>122</v>
      </c>
      <c r="C198" s="56">
        <v>4620000</v>
      </c>
      <c r="D198" s="113">
        <v>45019</v>
      </c>
      <c r="E198" s="113">
        <v>45245</v>
      </c>
      <c r="F198" s="85">
        <f t="shared" si="4"/>
        <v>0.83688721212121209</v>
      </c>
      <c r="G198" s="86">
        <v>3866418.92</v>
      </c>
      <c r="H198" s="88" t="s">
        <v>28</v>
      </c>
      <c r="I198" s="125" t="s">
        <v>120</v>
      </c>
      <c r="K198" s="72" t="e">
        <f>C198-#REF!</f>
        <v>#REF!</v>
      </c>
    </row>
    <row r="199" spans="1:11" x14ac:dyDescent="0.25">
      <c r="A199" s="70" t="s">
        <v>269</v>
      </c>
      <c r="B199" s="59" t="s">
        <v>70</v>
      </c>
      <c r="C199" s="56">
        <v>6300000</v>
      </c>
      <c r="D199" s="113">
        <v>45019</v>
      </c>
      <c r="E199" s="113">
        <v>45002</v>
      </c>
      <c r="F199" s="85">
        <f t="shared" si="4"/>
        <v>0.85294196031746039</v>
      </c>
      <c r="G199" s="86">
        <v>5373534.3500000006</v>
      </c>
      <c r="H199" s="88" t="s">
        <v>28</v>
      </c>
      <c r="I199" s="99" t="s">
        <v>298</v>
      </c>
      <c r="K199" s="72" t="e">
        <f>C199-#REF!</f>
        <v>#REF!</v>
      </c>
    </row>
    <row r="200" spans="1:11" x14ac:dyDescent="0.25">
      <c r="A200" s="66" t="s">
        <v>270</v>
      </c>
      <c r="B200" s="62" t="s">
        <v>63</v>
      </c>
      <c r="C200" s="56">
        <v>5000000</v>
      </c>
      <c r="D200" s="113">
        <v>44928</v>
      </c>
      <c r="E200" s="113">
        <v>45107</v>
      </c>
      <c r="F200" s="85">
        <f t="shared" si="4"/>
        <v>0.82518715199999992</v>
      </c>
      <c r="G200" s="86">
        <v>4125935.76</v>
      </c>
      <c r="H200" s="88" t="s">
        <v>28</v>
      </c>
      <c r="I200" s="99" t="s">
        <v>298</v>
      </c>
      <c r="K200" s="72" t="e">
        <f>C200-#REF!</f>
        <v>#REF!</v>
      </c>
    </row>
    <row r="201" spans="1:11" ht="25.5" x14ac:dyDescent="0.25">
      <c r="A201" s="70" t="s">
        <v>271</v>
      </c>
      <c r="B201" s="62" t="s">
        <v>186</v>
      </c>
      <c r="C201" s="56">
        <v>2500000</v>
      </c>
      <c r="D201" s="113">
        <v>45019</v>
      </c>
      <c r="E201" s="113">
        <v>45122</v>
      </c>
      <c r="F201" s="85">
        <f t="shared" si="4"/>
        <v>0.77431714000000007</v>
      </c>
      <c r="G201" s="86">
        <v>1935792.85</v>
      </c>
      <c r="H201" s="88" t="s">
        <v>28</v>
      </c>
      <c r="I201" s="99" t="s">
        <v>298</v>
      </c>
      <c r="K201" s="72" t="e">
        <f>C201-#REF!</f>
        <v>#REF!</v>
      </c>
    </row>
    <row r="202" spans="1:11" x14ac:dyDescent="0.25">
      <c r="A202" s="70" t="s">
        <v>272</v>
      </c>
      <c r="B202" s="62" t="s">
        <v>273</v>
      </c>
      <c r="C202" s="56">
        <v>3200000</v>
      </c>
      <c r="D202" s="113">
        <v>45017</v>
      </c>
      <c r="E202" s="113">
        <v>45093</v>
      </c>
      <c r="F202" s="85">
        <f t="shared" si="4"/>
        <v>0.90532737499999993</v>
      </c>
      <c r="G202" s="86">
        <v>2897047.5999999996</v>
      </c>
      <c r="H202" s="88" t="s">
        <v>28</v>
      </c>
      <c r="I202" s="83" t="s">
        <v>274</v>
      </c>
      <c r="K202" s="72" t="e">
        <f>C202-#REF!</f>
        <v>#REF!</v>
      </c>
    </row>
    <row r="203" spans="1:11" x14ac:dyDescent="0.25">
      <c r="A203" s="66" t="s">
        <v>275</v>
      </c>
      <c r="B203" s="62" t="s">
        <v>53</v>
      </c>
      <c r="C203" s="56">
        <v>4000000</v>
      </c>
      <c r="D203" s="113">
        <v>45019</v>
      </c>
      <c r="E203" s="113">
        <v>45122</v>
      </c>
      <c r="F203" s="85">
        <f t="shared" si="4"/>
        <v>0.75298473250000009</v>
      </c>
      <c r="G203" s="86">
        <v>3011938.93</v>
      </c>
      <c r="H203" s="88" t="s">
        <v>28</v>
      </c>
      <c r="I203" s="125" t="s">
        <v>187</v>
      </c>
      <c r="K203" s="72" t="e">
        <f>C203-#REF!</f>
        <v>#REF!</v>
      </c>
    </row>
    <row r="204" spans="1:11" x14ac:dyDescent="0.25">
      <c r="A204" s="70" t="s">
        <v>276</v>
      </c>
      <c r="B204" s="62" t="s">
        <v>53</v>
      </c>
      <c r="C204" s="56">
        <v>1000000</v>
      </c>
      <c r="D204" s="113">
        <v>45019</v>
      </c>
      <c r="E204" s="113">
        <v>45077</v>
      </c>
      <c r="F204" s="85">
        <f t="shared" si="4"/>
        <v>0.54188440000000004</v>
      </c>
      <c r="G204" s="86">
        <v>541884.4</v>
      </c>
      <c r="H204" s="88" t="s">
        <v>28</v>
      </c>
      <c r="I204" s="112" t="s">
        <v>187</v>
      </c>
      <c r="K204" s="72" t="e">
        <f>C204-#REF!</f>
        <v>#REF!</v>
      </c>
    </row>
    <row r="205" spans="1:11" x14ac:dyDescent="0.25">
      <c r="A205" s="70" t="s">
        <v>277</v>
      </c>
      <c r="B205" s="62" t="s">
        <v>100</v>
      </c>
      <c r="C205" s="56">
        <v>3000000</v>
      </c>
      <c r="D205" s="113">
        <v>45017</v>
      </c>
      <c r="E205" s="113">
        <v>45119</v>
      </c>
      <c r="F205" s="85">
        <f t="shared" si="4"/>
        <v>0.91890731999999997</v>
      </c>
      <c r="G205" s="86">
        <v>2756721.96</v>
      </c>
      <c r="H205" s="88" t="s">
        <v>28</v>
      </c>
      <c r="I205" s="99" t="s">
        <v>274</v>
      </c>
      <c r="K205" s="72" t="e">
        <f>C205-#REF!</f>
        <v>#REF!</v>
      </c>
    </row>
    <row r="206" spans="1:11" x14ac:dyDescent="0.25">
      <c r="A206" s="70" t="s">
        <v>278</v>
      </c>
      <c r="B206" s="62" t="s">
        <v>63</v>
      </c>
      <c r="C206" s="56">
        <v>14185000</v>
      </c>
      <c r="D206" s="113">
        <v>45017</v>
      </c>
      <c r="E206" s="113">
        <v>45279</v>
      </c>
      <c r="F206" s="85">
        <f t="shared" si="4"/>
        <v>0.92107232569615771</v>
      </c>
      <c r="G206" s="86">
        <v>13065410.939999998</v>
      </c>
      <c r="H206" s="88" t="s">
        <v>28</v>
      </c>
      <c r="I206" s="99" t="s">
        <v>298</v>
      </c>
      <c r="K206" s="72" t="e">
        <f>C206-#REF!</f>
        <v>#REF!</v>
      </c>
    </row>
    <row r="207" spans="1:11" x14ac:dyDescent="0.25">
      <c r="A207" s="70" t="s">
        <v>279</v>
      </c>
      <c r="B207" s="62" t="s">
        <v>48</v>
      </c>
      <c r="C207" s="56">
        <v>1500000</v>
      </c>
      <c r="D207" s="113">
        <v>45017</v>
      </c>
      <c r="E207" s="113">
        <v>45077</v>
      </c>
      <c r="F207" s="85">
        <f t="shared" si="4"/>
        <v>0.78623630666666666</v>
      </c>
      <c r="G207" s="86">
        <v>1179354.46</v>
      </c>
      <c r="H207" s="88" t="s">
        <v>28</v>
      </c>
      <c r="I207" s="99" t="s">
        <v>187</v>
      </c>
      <c r="K207" s="72" t="e">
        <f>C207-#REF!</f>
        <v>#REF!</v>
      </c>
    </row>
    <row r="208" spans="1:11" ht="25.5" x14ac:dyDescent="0.25">
      <c r="A208" s="70" t="s">
        <v>280</v>
      </c>
      <c r="B208" s="62" t="s">
        <v>96</v>
      </c>
      <c r="C208" s="56">
        <v>2000000</v>
      </c>
      <c r="D208" s="113">
        <v>44927</v>
      </c>
      <c r="E208" s="113">
        <v>45041</v>
      </c>
      <c r="F208" s="85">
        <f t="shared" si="4"/>
        <v>0.9523654250000001</v>
      </c>
      <c r="G208" s="86">
        <v>1904730.85</v>
      </c>
      <c r="H208" s="88" t="s">
        <v>28</v>
      </c>
      <c r="I208" s="99" t="s">
        <v>247</v>
      </c>
      <c r="K208" s="72" t="e">
        <f>C208-#REF!</f>
        <v>#REF!</v>
      </c>
    </row>
    <row r="209" spans="1:11" x14ac:dyDescent="0.25">
      <c r="A209" s="70" t="s">
        <v>281</v>
      </c>
      <c r="B209" s="62" t="s">
        <v>42</v>
      </c>
      <c r="C209" s="56">
        <v>4000000</v>
      </c>
      <c r="D209" s="94"/>
      <c r="E209" s="94"/>
      <c r="F209" s="85">
        <f t="shared" si="4"/>
        <v>1</v>
      </c>
      <c r="G209" s="86">
        <v>4000000</v>
      </c>
      <c r="H209" s="88" t="s">
        <v>28</v>
      </c>
      <c r="I209" s="83" t="s">
        <v>65</v>
      </c>
      <c r="K209" s="72" t="e">
        <f>C209-#REF!</f>
        <v>#REF!</v>
      </c>
    </row>
    <row r="210" spans="1:11" x14ac:dyDescent="0.25">
      <c r="A210" s="71" t="s">
        <v>351</v>
      </c>
      <c r="B210" s="62" t="s">
        <v>103</v>
      </c>
      <c r="C210" s="56">
        <v>2000000</v>
      </c>
      <c r="D210" s="114">
        <v>44105</v>
      </c>
      <c r="E210" s="114">
        <v>44185</v>
      </c>
      <c r="F210" s="85">
        <f>G210/C210</f>
        <v>0.84665340500000008</v>
      </c>
      <c r="G210" s="86">
        <v>1693306.81</v>
      </c>
      <c r="H210" s="88" t="s">
        <v>28</v>
      </c>
      <c r="I210" s="112" t="s">
        <v>65</v>
      </c>
      <c r="K210" s="72" t="e">
        <f>C210-#REF!</f>
        <v>#REF!</v>
      </c>
    </row>
    <row r="211" spans="1:11" x14ac:dyDescent="0.25">
      <c r="A211" s="70" t="s">
        <v>282</v>
      </c>
      <c r="B211" s="59" t="s">
        <v>35</v>
      </c>
      <c r="C211" s="56">
        <v>6000000</v>
      </c>
      <c r="D211" s="94"/>
      <c r="E211" s="94"/>
      <c r="F211" s="85">
        <f t="shared" si="4"/>
        <v>0.9996666666666667</v>
      </c>
      <c r="G211" s="86">
        <v>5998000</v>
      </c>
      <c r="H211" s="88" t="s">
        <v>28</v>
      </c>
      <c r="I211" s="112" t="s">
        <v>65</v>
      </c>
      <c r="K211" s="72" t="e">
        <f>C211-#REF!</f>
        <v>#REF!</v>
      </c>
    </row>
    <row r="212" spans="1:11" x14ac:dyDescent="0.25">
      <c r="A212" s="70" t="s">
        <v>283</v>
      </c>
      <c r="B212" s="59" t="s">
        <v>35</v>
      </c>
      <c r="C212" s="56">
        <v>3000000</v>
      </c>
      <c r="D212" s="94"/>
      <c r="E212" s="94"/>
      <c r="F212" s="85">
        <f t="shared" si="4"/>
        <v>0.99833333333333329</v>
      </c>
      <c r="G212" s="86">
        <v>2995000</v>
      </c>
      <c r="H212" s="88" t="s">
        <v>28</v>
      </c>
      <c r="I212" s="112" t="s">
        <v>65</v>
      </c>
      <c r="K212" s="72" t="e">
        <f>C212-#REF!</f>
        <v>#REF!</v>
      </c>
    </row>
    <row r="213" spans="1:11" x14ac:dyDescent="0.25">
      <c r="A213" s="70" t="s">
        <v>284</v>
      </c>
      <c r="B213" s="59" t="s">
        <v>35</v>
      </c>
      <c r="C213" s="56">
        <v>11320000</v>
      </c>
      <c r="D213" s="94"/>
      <c r="E213" s="94"/>
      <c r="F213" s="85">
        <f t="shared" si="4"/>
        <v>0</v>
      </c>
      <c r="G213" s="86">
        <v>0</v>
      </c>
      <c r="H213" s="88" t="s">
        <v>28</v>
      </c>
      <c r="I213" s="83" t="s">
        <v>79</v>
      </c>
      <c r="K213" s="72" t="e">
        <f>C213-#REF!</f>
        <v>#REF!</v>
      </c>
    </row>
    <row r="214" spans="1:11" x14ac:dyDescent="0.25">
      <c r="A214" s="70" t="s">
        <v>285</v>
      </c>
      <c r="B214" s="59" t="s">
        <v>35</v>
      </c>
      <c r="C214" s="56">
        <v>3000000</v>
      </c>
      <c r="D214" s="94"/>
      <c r="E214" s="94"/>
      <c r="F214" s="85">
        <f t="shared" si="4"/>
        <v>0.999</v>
      </c>
      <c r="G214" s="86">
        <v>2997000</v>
      </c>
      <c r="H214" s="88" t="s">
        <v>28</v>
      </c>
      <c r="I214" s="112" t="s">
        <v>65</v>
      </c>
      <c r="K214" s="72" t="e">
        <f>C214-#REF!</f>
        <v>#REF!</v>
      </c>
    </row>
    <row r="215" spans="1:11" x14ac:dyDescent="0.25">
      <c r="A215" s="66" t="s">
        <v>356</v>
      </c>
      <c r="B215" s="59" t="s">
        <v>42</v>
      </c>
      <c r="C215" s="56">
        <v>100401498.40000001</v>
      </c>
      <c r="D215" s="84"/>
      <c r="E215" s="84"/>
      <c r="F215" s="85">
        <f t="shared" si="4"/>
        <v>0.91269160411255379</v>
      </c>
      <c r="G215" s="86">
        <v>91635604.63000001</v>
      </c>
      <c r="H215" s="88" t="s">
        <v>28</v>
      </c>
      <c r="I215" s="98" t="s">
        <v>43</v>
      </c>
      <c r="K215" s="72" t="e">
        <f>C215-#REF!</f>
        <v>#REF!</v>
      </c>
    </row>
    <row r="216" spans="1:11" x14ac:dyDescent="0.25">
      <c r="A216" s="58" t="s">
        <v>45</v>
      </c>
      <c r="B216" s="59" t="s">
        <v>46</v>
      </c>
      <c r="C216" s="56">
        <v>3000000</v>
      </c>
      <c r="D216" s="82" t="s">
        <v>296</v>
      </c>
      <c r="E216" s="84" t="s">
        <v>297</v>
      </c>
      <c r="F216" s="85">
        <f t="shared" si="4"/>
        <v>0.82927450000000003</v>
      </c>
      <c r="G216" s="86">
        <v>2487823.5</v>
      </c>
      <c r="H216" s="88" t="s">
        <v>28</v>
      </c>
      <c r="I216" s="99" t="s">
        <v>298</v>
      </c>
      <c r="K216" s="72" t="e">
        <f>C216-#REF!</f>
        <v>#REF!</v>
      </c>
    </row>
    <row r="217" spans="1:11" x14ac:dyDescent="0.25">
      <c r="A217" s="58" t="s">
        <v>47</v>
      </c>
      <c r="B217" s="59" t="s">
        <v>46</v>
      </c>
      <c r="C217" s="56">
        <v>3000000</v>
      </c>
      <c r="D217" s="82" t="s">
        <v>296</v>
      </c>
      <c r="E217" s="84" t="s">
        <v>299</v>
      </c>
      <c r="F217" s="85">
        <f t="shared" si="4"/>
        <v>0.83219750000000003</v>
      </c>
      <c r="G217" s="86">
        <v>2496592.5</v>
      </c>
      <c r="H217" s="88" t="s">
        <v>28</v>
      </c>
      <c r="I217" s="99" t="s">
        <v>298</v>
      </c>
      <c r="K217" s="72" t="e">
        <f>C217-#REF!</f>
        <v>#REF!</v>
      </c>
    </row>
    <row r="218" spans="1:11" x14ac:dyDescent="0.25">
      <c r="A218" s="64" t="s">
        <v>49</v>
      </c>
      <c r="B218" s="59" t="s">
        <v>48</v>
      </c>
      <c r="C218" s="56">
        <v>25000000</v>
      </c>
      <c r="D218" s="82" t="s">
        <v>296</v>
      </c>
      <c r="E218" s="84" t="s">
        <v>300</v>
      </c>
      <c r="F218" s="85">
        <f t="shared" si="4"/>
        <v>0.74975812879999992</v>
      </c>
      <c r="G218" s="86">
        <v>18743953.219999999</v>
      </c>
      <c r="H218" s="88" t="s">
        <v>28</v>
      </c>
      <c r="I218" s="99" t="s">
        <v>298</v>
      </c>
      <c r="K218" s="72" t="e">
        <f>C218-#REF!</f>
        <v>#REF!</v>
      </c>
    </row>
    <row r="219" spans="1:11" x14ac:dyDescent="0.25">
      <c r="A219" s="64" t="s">
        <v>50</v>
      </c>
      <c r="B219" s="59" t="s">
        <v>35</v>
      </c>
      <c r="C219" s="56">
        <v>5000000</v>
      </c>
      <c r="D219" s="84">
        <v>45383</v>
      </c>
      <c r="E219" s="84">
        <v>45478</v>
      </c>
      <c r="F219" s="85">
        <f t="shared" si="4"/>
        <v>0.63741536200000004</v>
      </c>
      <c r="G219" s="86">
        <v>3187076.81</v>
      </c>
      <c r="H219" s="88" t="s">
        <v>28</v>
      </c>
      <c r="I219" s="99" t="s">
        <v>298</v>
      </c>
      <c r="K219" s="72" t="e">
        <f>C219-#REF!</f>
        <v>#REF!</v>
      </c>
    </row>
    <row r="220" spans="1:11" x14ac:dyDescent="0.25">
      <c r="A220" s="64" t="s">
        <v>51</v>
      </c>
      <c r="B220" s="59" t="s">
        <v>30</v>
      </c>
      <c r="C220" s="56">
        <v>10000000</v>
      </c>
      <c r="D220" s="82" t="s">
        <v>301</v>
      </c>
      <c r="E220" s="84" t="s">
        <v>302</v>
      </c>
      <c r="F220" s="85">
        <f t="shared" si="4"/>
        <v>0.59745307800000003</v>
      </c>
      <c r="G220" s="86">
        <v>5974530.7800000003</v>
      </c>
      <c r="H220" s="88" t="s">
        <v>28</v>
      </c>
      <c r="I220" s="99" t="s">
        <v>298</v>
      </c>
      <c r="K220" s="72" t="e">
        <f>C220-#REF!</f>
        <v>#REF!</v>
      </c>
    </row>
    <row r="221" spans="1:11" x14ac:dyDescent="0.25">
      <c r="A221" s="64" t="s">
        <v>52</v>
      </c>
      <c r="B221" s="59" t="s">
        <v>53</v>
      </c>
      <c r="C221" s="56">
        <v>10000000</v>
      </c>
      <c r="D221" s="82" t="s">
        <v>301</v>
      </c>
      <c r="E221" s="84" t="s">
        <v>303</v>
      </c>
      <c r="F221" s="85">
        <f t="shared" si="4"/>
        <v>0.74530581299999998</v>
      </c>
      <c r="G221" s="86">
        <v>7453058.1299999999</v>
      </c>
      <c r="H221" s="88" t="s">
        <v>28</v>
      </c>
      <c r="I221" s="99" t="s">
        <v>298</v>
      </c>
      <c r="K221" s="72" t="e">
        <f>C221-#REF!</f>
        <v>#REF!</v>
      </c>
    </row>
    <row r="222" spans="1:11" x14ac:dyDescent="0.25">
      <c r="A222" s="64" t="s">
        <v>54</v>
      </c>
      <c r="B222" s="59" t="s">
        <v>55</v>
      </c>
      <c r="C222" s="56">
        <v>10000000</v>
      </c>
      <c r="D222" s="89"/>
      <c r="E222" s="89"/>
      <c r="F222" s="85">
        <f t="shared" si="4"/>
        <v>0.11255562500000001</v>
      </c>
      <c r="G222" s="86">
        <v>1125556.25</v>
      </c>
      <c r="H222" s="87" t="s">
        <v>27</v>
      </c>
      <c r="I222" s="83" t="s">
        <v>298</v>
      </c>
      <c r="K222" s="72" t="e">
        <f>C222-#REF!</f>
        <v>#REF!</v>
      </c>
    </row>
    <row r="223" spans="1:11" x14ac:dyDescent="0.25">
      <c r="A223" s="64" t="s">
        <v>56</v>
      </c>
      <c r="B223" s="59" t="s">
        <v>48</v>
      </c>
      <c r="C223" s="56">
        <v>4000000</v>
      </c>
      <c r="D223" s="84">
        <v>45474</v>
      </c>
      <c r="E223" s="84">
        <v>45548</v>
      </c>
      <c r="F223" s="85">
        <f t="shared" si="4"/>
        <v>0.74204221000000004</v>
      </c>
      <c r="G223" s="86">
        <v>2968168.8400000003</v>
      </c>
      <c r="H223" s="88" t="s">
        <v>28</v>
      </c>
      <c r="I223" s="99" t="s">
        <v>298</v>
      </c>
      <c r="K223" s="72" t="e">
        <f>C223-#REF!</f>
        <v>#REF!</v>
      </c>
    </row>
    <row r="224" spans="1:11" x14ac:dyDescent="0.25">
      <c r="A224" s="64" t="s">
        <v>57</v>
      </c>
      <c r="B224" s="59" t="s">
        <v>58</v>
      </c>
      <c r="C224" s="56">
        <v>7700000</v>
      </c>
      <c r="D224" s="84">
        <v>45383</v>
      </c>
      <c r="E224" s="84">
        <v>45418</v>
      </c>
      <c r="F224" s="85">
        <f t="shared" si="4"/>
        <v>0.78133610129870135</v>
      </c>
      <c r="G224" s="86">
        <v>6016287.9800000004</v>
      </c>
      <c r="H224" s="88" t="s">
        <v>28</v>
      </c>
      <c r="I224" s="99" t="s">
        <v>298</v>
      </c>
      <c r="K224" s="72" t="e">
        <f>C224-#REF!</f>
        <v>#REF!</v>
      </c>
    </row>
    <row r="225" spans="1:11" ht="25.5" x14ac:dyDescent="0.25">
      <c r="A225" s="58" t="s">
        <v>59</v>
      </c>
      <c r="B225" s="59" t="s">
        <v>30</v>
      </c>
      <c r="C225" s="56">
        <v>2600000</v>
      </c>
      <c r="D225" s="89"/>
      <c r="E225" s="89"/>
      <c r="F225" s="85">
        <f t="shared" si="4"/>
        <v>0</v>
      </c>
      <c r="G225" s="86">
        <v>0</v>
      </c>
      <c r="H225" s="88" t="s">
        <v>28</v>
      </c>
      <c r="I225" s="83" t="s">
        <v>358</v>
      </c>
      <c r="K225" s="72" t="e">
        <f>C225-#REF!</f>
        <v>#REF!</v>
      </c>
    </row>
    <row r="226" spans="1:11" x14ac:dyDescent="0.25">
      <c r="A226" s="58" t="s">
        <v>60</v>
      </c>
      <c r="B226" s="59" t="s">
        <v>61</v>
      </c>
      <c r="C226" s="56">
        <v>5000000</v>
      </c>
      <c r="D226" s="84">
        <v>45474</v>
      </c>
      <c r="E226" s="84">
        <v>45644</v>
      </c>
      <c r="F226" s="85">
        <f t="shared" si="4"/>
        <v>0.99620049799999999</v>
      </c>
      <c r="G226" s="86">
        <v>4981002.49</v>
      </c>
      <c r="H226" s="88" t="s">
        <v>28</v>
      </c>
      <c r="I226" s="112" t="s">
        <v>65</v>
      </c>
      <c r="K226" s="72" t="e">
        <f>C226-#REF!</f>
        <v>#REF!</v>
      </c>
    </row>
    <row r="227" spans="1:11" x14ac:dyDescent="0.25">
      <c r="A227" s="58" t="s">
        <v>62</v>
      </c>
      <c r="B227" s="59" t="s">
        <v>63</v>
      </c>
      <c r="C227" s="56">
        <v>5000000</v>
      </c>
      <c r="D227" s="84">
        <v>45474</v>
      </c>
      <c r="E227" s="84">
        <v>45644</v>
      </c>
      <c r="F227" s="85">
        <f t="shared" si="4"/>
        <v>0.55486813800000001</v>
      </c>
      <c r="G227" s="86">
        <v>2774340.69</v>
      </c>
      <c r="H227" s="88" t="s">
        <v>28</v>
      </c>
      <c r="I227" s="99" t="s">
        <v>298</v>
      </c>
      <c r="K227" s="72" t="e">
        <f>C227-#REF!</f>
        <v>#REF!</v>
      </c>
    </row>
    <row r="228" spans="1:11" x14ac:dyDescent="0.25">
      <c r="A228" s="64" t="s">
        <v>64</v>
      </c>
      <c r="B228" s="59" t="s">
        <v>35</v>
      </c>
      <c r="C228" s="56">
        <v>3000000</v>
      </c>
      <c r="D228" s="89"/>
      <c r="E228" s="89"/>
      <c r="F228" s="85">
        <f t="shared" si="4"/>
        <v>0.999</v>
      </c>
      <c r="G228" s="86">
        <v>2997000</v>
      </c>
      <c r="H228" s="88" t="s">
        <v>28</v>
      </c>
      <c r="I228" s="99" t="s">
        <v>65</v>
      </c>
      <c r="K228" s="72" t="e">
        <f>C228-#REF!</f>
        <v>#REF!</v>
      </c>
    </row>
    <row r="229" spans="1:11" x14ac:dyDescent="0.25">
      <c r="A229" s="64" t="s">
        <v>66</v>
      </c>
      <c r="B229" s="59" t="s">
        <v>35</v>
      </c>
      <c r="C229" s="56">
        <v>35000000</v>
      </c>
      <c r="D229" s="89"/>
      <c r="E229" s="89"/>
      <c r="F229" s="85">
        <f t="shared" si="4"/>
        <v>0.99976614285714283</v>
      </c>
      <c r="G229" s="86">
        <v>34991815</v>
      </c>
      <c r="H229" s="88" t="s">
        <v>28</v>
      </c>
      <c r="I229" s="99" t="s">
        <v>65</v>
      </c>
      <c r="K229" s="72" t="e">
        <f>C229-#REF!</f>
        <v>#REF!</v>
      </c>
    </row>
    <row r="230" spans="1:11" x14ac:dyDescent="0.25">
      <c r="A230" s="64" t="s">
        <v>67</v>
      </c>
      <c r="B230" s="59" t="s">
        <v>35</v>
      </c>
      <c r="C230" s="56">
        <v>12000000</v>
      </c>
      <c r="D230" s="89"/>
      <c r="E230" s="89"/>
      <c r="F230" s="85">
        <f t="shared" si="4"/>
        <v>0.99958333333333338</v>
      </c>
      <c r="G230" s="86">
        <v>11995000</v>
      </c>
      <c r="H230" s="88" t="s">
        <v>28</v>
      </c>
      <c r="I230" s="99" t="s">
        <v>65</v>
      </c>
      <c r="K230" s="72" t="e">
        <f>C230-#REF!</f>
        <v>#REF!</v>
      </c>
    </row>
    <row r="231" spans="1:11" x14ac:dyDescent="0.25">
      <c r="A231" s="64" t="s">
        <v>68</v>
      </c>
      <c r="B231" s="59" t="s">
        <v>48</v>
      </c>
      <c r="C231" s="56">
        <v>5000000</v>
      </c>
      <c r="D231" s="89"/>
      <c r="E231" s="89"/>
      <c r="F231" s="85">
        <f t="shared" si="4"/>
        <v>0</v>
      </c>
      <c r="G231" s="86">
        <v>0</v>
      </c>
      <c r="H231" s="88" t="s">
        <v>28</v>
      </c>
      <c r="I231" s="83" t="s">
        <v>358</v>
      </c>
      <c r="K231" s="72" t="e">
        <f>C231-#REF!</f>
        <v>#REF!</v>
      </c>
    </row>
    <row r="232" spans="1:11" x14ac:dyDescent="0.25">
      <c r="A232" s="14" t="s">
        <v>354</v>
      </c>
      <c r="B232" s="59" t="s">
        <v>103</v>
      </c>
      <c r="C232" s="56">
        <v>500000</v>
      </c>
      <c r="D232" s="84"/>
      <c r="E232" s="84"/>
      <c r="F232" s="85">
        <f t="shared" si="4"/>
        <v>0</v>
      </c>
      <c r="G232" s="86">
        <v>0</v>
      </c>
      <c r="H232" s="88" t="s">
        <v>28</v>
      </c>
      <c r="I232" s="83" t="s">
        <v>358</v>
      </c>
      <c r="K232" s="72" t="e">
        <f>C232-#REF!</f>
        <v>#REF!</v>
      </c>
    </row>
    <row r="233" spans="1:11" ht="12" customHeight="1" x14ac:dyDescent="0.25">
      <c r="A233" s="65" t="s">
        <v>286</v>
      </c>
      <c r="B233" s="62"/>
      <c r="C233" s="51">
        <f>SUM(C127:C232)</f>
        <v>639700080.37000012</v>
      </c>
      <c r="D233" s="94"/>
      <c r="E233" s="94"/>
      <c r="F233" s="91">
        <f t="shared" si="4"/>
        <v>0.79684689144507614</v>
      </c>
      <c r="G233" s="92">
        <f>SUM(G127:G232)</f>
        <v>509743020.49999994</v>
      </c>
      <c r="H233" s="118"/>
      <c r="I233" s="83"/>
      <c r="K233" s="72"/>
    </row>
    <row r="234" spans="1:11" ht="12" customHeight="1" x14ac:dyDescent="0.25">
      <c r="A234" s="69" t="s">
        <v>72</v>
      </c>
      <c r="B234" s="62"/>
      <c r="C234" s="56"/>
      <c r="D234" s="94"/>
      <c r="E234" s="94"/>
      <c r="F234" s="95"/>
      <c r="G234" s="86"/>
      <c r="H234" s="97"/>
      <c r="I234" s="83"/>
      <c r="K234" s="72"/>
    </row>
    <row r="235" spans="1:11" x14ac:dyDescent="0.25">
      <c r="A235" s="70" t="s">
        <v>287</v>
      </c>
      <c r="B235" s="59" t="s">
        <v>70</v>
      </c>
      <c r="C235" s="56">
        <v>800000</v>
      </c>
      <c r="D235" s="114">
        <v>44075</v>
      </c>
      <c r="E235" s="114">
        <v>44166</v>
      </c>
      <c r="F235" s="85">
        <f t="shared" si="4"/>
        <v>0.89796087499999999</v>
      </c>
      <c r="G235" s="86">
        <v>718368.7</v>
      </c>
      <c r="H235" s="87" t="s">
        <v>27</v>
      </c>
      <c r="I235" s="83" t="s">
        <v>65</v>
      </c>
      <c r="K235" s="72" t="e">
        <f>C235-#REF!</f>
        <v>#REF!</v>
      </c>
    </row>
    <row r="236" spans="1:11" x14ac:dyDescent="0.25">
      <c r="A236" s="70" t="s">
        <v>288</v>
      </c>
      <c r="B236" s="59" t="s">
        <v>70</v>
      </c>
      <c r="C236" s="56">
        <v>1500000</v>
      </c>
      <c r="D236" s="114"/>
      <c r="E236" s="114"/>
      <c r="F236" s="85">
        <f t="shared" si="4"/>
        <v>0.9926666666666667</v>
      </c>
      <c r="G236" s="86">
        <v>1489000</v>
      </c>
      <c r="H236" s="88" t="s">
        <v>28</v>
      </c>
      <c r="I236" s="112" t="s">
        <v>65</v>
      </c>
      <c r="K236" s="72" t="e">
        <f>C236-#REF!</f>
        <v>#REF!</v>
      </c>
    </row>
    <row r="237" spans="1:11" x14ac:dyDescent="0.25">
      <c r="A237" s="64" t="s">
        <v>73</v>
      </c>
      <c r="B237" s="59" t="s">
        <v>74</v>
      </c>
      <c r="C237" s="56">
        <v>7500000</v>
      </c>
      <c r="D237" s="82" t="s">
        <v>296</v>
      </c>
      <c r="E237" s="84" t="s">
        <v>304</v>
      </c>
      <c r="F237" s="85">
        <f t="shared" si="4"/>
        <v>0.59181740000000005</v>
      </c>
      <c r="G237" s="86">
        <v>4438630.5</v>
      </c>
      <c r="H237" s="88" t="s">
        <v>28</v>
      </c>
      <c r="I237" s="99" t="s">
        <v>298</v>
      </c>
      <c r="K237" s="72" t="e">
        <f>C237-#REF!</f>
        <v>#REF!</v>
      </c>
    </row>
    <row r="238" spans="1:11" ht="12" customHeight="1" x14ac:dyDescent="0.25">
      <c r="A238" s="65" t="s">
        <v>289</v>
      </c>
      <c r="B238" s="53"/>
      <c r="C238" s="51">
        <f>SUM(C235:C237)</f>
        <v>9800000</v>
      </c>
      <c r="D238" s="114"/>
      <c r="E238" s="114"/>
      <c r="F238" s="91">
        <f t="shared" si="4"/>
        <v>0.67816318367346939</v>
      </c>
      <c r="G238" s="101">
        <f>SUM(G235:G237)</f>
        <v>6645999.2000000002</v>
      </c>
      <c r="H238" s="118"/>
      <c r="I238" s="99"/>
      <c r="K238" s="72" t="e">
        <f>#REF!-C239</f>
        <v>#REF!</v>
      </c>
    </row>
    <row r="239" spans="1:11" ht="13.9" customHeight="1" x14ac:dyDescent="0.25">
      <c r="A239" s="65" t="s">
        <v>290</v>
      </c>
      <c r="B239" s="53"/>
      <c r="C239" s="73">
        <f>C238+C233+C125</f>
        <v>836222792.5400002</v>
      </c>
      <c r="D239" s="114"/>
      <c r="E239" s="114"/>
      <c r="F239" s="91">
        <f t="shared" si="4"/>
        <v>0.74127484954955802</v>
      </c>
      <c r="G239" s="128">
        <f>G238+G233+G125</f>
        <v>619870924.7299999</v>
      </c>
      <c r="H239" s="129"/>
      <c r="I239" s="99"/>
    </row>
    <row r="240" spans="1:11" ht="13.15" customHeight="1" thickBot="1" x14ac:dyDescent="0.3">
      <c r="A240" s="65" t="s">
        <v>312</v>
      </c>
      <c r="B240" s="53"/>
      <c r="C240" s="74">
        <f>C239+C57</f>
        <v>1193612969.5400002</v>
      </c>
      <c r="D240" s="114"/>
      <c r="E240" s="114"/>
      <c r="F240" s="91">
        <f>G240/C240</f>
        <v>0.60378934297081477</v>
      </c>
      <c r="G240" s="130">
        <f>G239+G57</f>
        <v>720690790.63999987</v>
      </c>
      <c r="H240" s="118"/>
      <c r="I240" s="99"/>
    </row>
    <row r="241" spans="1:8" ht="13.5" thickTop="1" x14ac:dyDescent="0.25">
      <c r="A241" s="47"/>
      <c r="D241" s="42"/>
      <c r="E241" s="42"/>
      <c r="F241" s="43"/>
      <c r="H241" s="45"/>
    </row>
    <row r="242" spans="1:8" x14ac:dyDescent="0.25">
      <c r="A242" s="75" t="s">
        <v>291</v>
      </c>
      <c r="D242" s="42"/>
      <c r="E242" s="42"/>
      <c r="F242" s="43"/>
      <c r="H242" s="45"/>
    </row>
    <row r="245" spans="1:8" x14ac:dyDescent="0.25">
      <c r="A245" s="76" t="s">
        <v>292</v>
      </c>
      <c r="E245" s="131" t="s">
        <v>293</v>
      </c>
      <c r="F245" s="132"/>
      <c r="G245" s="133"/>
      <c r="H245" s="78"/>
    </row>
    <row r="246" spans="1:8" x14ac:dyDescent="0.25">
      <c r="A246" s="79" t="s">
        <v>294</v>
      </c>
      <c r="E246" s="132" t="s">
        <v>7</v>
      </c>
      <c r="F246" s="132"/>
      <c r="G246" s="133"/>
      <c r="H246" s="78"/>
    </row>
  </sheetData>
  <autoFilter ref="A4:I240" xr:uid="{A876A50C-1B2F-4313-A24D-BC45EE12FAF9}"/>
  <mergeCells count="11">
    <mergeCell ref="E245:G245"/>
    <mergeCell ref="E246:G246"/>
    <mergeCell ref="A2:I2"/>
    <mergeCell ref="A8:A9"/>
    <mergeCell ref="B8:B9"/>
    <mergeCell ref="C8:C9"/>
    <mergeCell ref="D8:D9"/>
    <mergeCell ref="E8:E9"/>
    <mergeCell ref="F8:G8"/>
    <mergeCell ref="H8:H9"/>
    <mergeCell ref="I8:I9"/>
  </mergeCells>
  <pageMargins left="0.29527559055118113" right="0" top="0.51181102362204722" bottom="0.51181102362204722" header="0.31496062992125984" footer="0.23622047244094491"/>
  <pageSetup paperSize="9" orientation="landscape" r:id="rId1"/>
  <headerFooter>
    <oddFooter>&amp;C&amp;"Arial,Bold"&amp;8Page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8</v>
      </c>
    </row>
    <row r="3" spans="1:1" x14ac:dyDescent="0.25">
      <c r="A3" t="s">
        <v>9</v>
      </c>
    </row>
    <row r="5" spans="1:1" x14ac:dyDescent="0.25">
      <c r="A5" t="s">
        <v>10</v>
      </c>
    </row>
    <row r="6" spans="1:1" x14ac:dyDescent="0.25">
      <c r="A6" s="1" t="s">
        <v>11</v>
      </c>
    </row>
    <row r="9" spans="1:1" x14ac:dyDescent="0.25">
      <c r="A9" t="s">
        <v>12</v>
      </c>
    </row>
    <row r="10" spans="1:1" x14ac:dyDescent="0.25">
      <c r="A10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03-31-25</vt:lpstr>
      <vt:lpstr>'03-31-25'!Print_Titles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2025-01-22T05:16:14Z</cp:lastPrinted>
  <dcterms:created xsi:type="dcterms:W3CDTF">2015-06-05T18:17:20Z</dcterms:created>
  <dcterms:modified xsi:type="dcterms:W3CDTF">2025-04-10T02:37:54Z</dcterms:modified>
  <cp:category/>
</cp:coreProperties>
</file>